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activeTab="3"/>
  </bookViews>
  <sheets>
    <sheet name="Schnittstellenbel  Lüster-SUB-D" sheetId="1" r:id="rId1"/>
    <sheet name="Weichenanschl DCC4" sheetId="3" r:id="rId2"/>
    <sheet name="Signaltabelle" sheetId="11" r:id="rId3"/>
    <sheet name="Blockt+W" sheetId="12" r:id="rId4"/>
    <sheet name="Kabelq" sheetId="4" r:id="rId5"/>
    <sheet name="Gleisbildfarben" sheetId="7" r:id="rId6"/>
    <sheet name="Zughalt" sheetId="5" r:id="rId7"/>
    <sheet name="Tabelle2" sheetId="8" r:id="rId8"/>
    <sheet name="Blöcke alt." sheetId="6" r:id="rId9"/>
    <sheet name="Tabelle4" sheetId="10" r:id="rId10"/>
    <sheet name="Tabelle1" sheetId="13" r:id="rId11"/>
  </sheets>
  <definedNames>
    <definedName name="_xlnm.Print_Area" localSheetId="8">'Blöcke alt.'!$A$5:$AB$100</definedName>
    <definedName name="_xlnm.Print_Area" localSheetId="3">'Blockt+W'!$AD$1:$BE$108</definedName>
    <definedName name="_xlnm.Print_Area" localSheetId="1">'Weichenanschl DCC4'!$A$1:$L$57</definedName>
    <definedName name="_xlnm.Print_Titles" localSheetId="8">'Blöcke alt.'!$1:$4</definedName>
    <definedName name="_xlnm.Print_Titles" localSheetId="3">'Blockt+W'!$1:$4</definedName>
    <definedName name="Print_Area_2">#REF!</definedName>
    <definedName name="Print_Area_3">'Weichenanschl DCC4'!$A$1:$J$62</definedName>
    <definedName name="Print_Titles_2">#REF!</definedName>
  </definedNames>
  <calcPr calcId="125725" iterateDelta="1E-4"/>
</workbook>
</file>

<file path=xl/calcChain.xml><?xml version="1.0" encoding="utf-8"?>
<calcChain xmlns="http://schemas.openxmlformats.org/spreadsheetml/2006/main">
  <c r="F65" i="12"/>
  <c r="U107"/>
  <c r="U76"/>
  <c r="U75"/>
  <c r="U74"/>
  <c r="U73"/>
  <c r="U72"/>
  <c r="U71"/>
  <c r="U70"/>
  <c r="U106"/>
  <c r="U69"/>
  <c r="U68"/>
  <c r="U45"/>
  <c r="U44"/>
  <c r="U41"/>
  <c r="U40"/>
  <c r="U25"/>
  <c r="F25"/>
  <c r="U105"/>
  <c r="U23"/>
  <c r="U21"/>
  <c r="U19"/>
  <c r="U17"/>
  <c r="U16"/>
  <c r="U15"/>
  <c r="U14"/>
  <c r="U24"/>
  <c r="U22"/>
  <c r="U20"/>
  <c r="U18"/>
  <c r="U91"/>
  <c r="U90"/>
  <c r="U89"/>
  <c r="U88"/>
  <c r="U103"/>
  <c r="U77"/>
  <c r="U110"/>
  <c r="U109"/>
  <c r="U108"/>
  <c r="U12"/>
  <c r="U8"/>
  <c r="U6"/>
  <c r="U102"/>
  <c r="U83"/>
  <c r="U82"/>
  <c r="U80"/>
  <c r="U67"/>
  <c r="U64"/>
  <c r="U61"/>
  <c r="U60"/>
  <c r="U101"/>
  <c r="U58"/>
  <c r="U57"/>
  <c r="U43"/>
  <c r="U42"/>
  <c r="U39"/>
  <c r="U13"/>
  <c r="U7"/>
  <c r="U100"/>
  <c r="F100"/>
  <c r="U81"/>
  <c r="F81"/>
  <c r="U79"/>
  <c r="F79"/>
  <c r="U78"/>
  <c r="F78"/>
  <c r="U66"/>
  <c r="F66"/>
  <c r="U65"/>
  <c r="U63"/>
  <c r="F63"/>
  <c r="U62"/>
  <c r="F62"/>
  <c r="U98"/>
  <c r="F98"/>
  <c r="U59"/>
  <c r="F59"/>
  <c r="U56"/>
  <c r="F56"/>
  <c r="U55"/>
  <c r="F55"/>
  <c r="U53"/>
  <c r="F53"/>
  <c r="U52"/>
  <c r="F52"/>
  <c r="U51"/>
  <c r="F51"/>
  <c r="U50"/>
  <c r="F50"/>
  <c r="U96"/>
  <c r="F96"/>
  <c r="U48"/>
  <c r="F48"/>
  <c r="U38"/>
  <c r="F38"/>
  <c r="U99"/>
  <c r="F99"/>
  <c r="U37"/>
  <c r="F37"/>
  <c r="U35"/>
  <c r="F35"/>
  <c r="U34"/>
  <c r="F34"/>
  <c r="U33"/>
  <c r="F33"/>
  <c r="U36"/>
  <c r="U95"/>
  <c r="F95"/>
  <c r="U32"/>
  <c r="F32"/>
  <c r="U29"/>
  <c r="F29"/>
  <c r="U28"/>
  <c r="F28"/>
  <c r="U85"/>
  <c r="F85"/>
  <c r="U84"/>
  <c r="F84"/>
  <c r="U11"/>
  <c r="F11"/>
  <c r="U5"/>
  <c r="F5"/>
  <c r="U97"/>
  <c r="F97"/>
  <c r="U94"/>
  <c r="F94"/>
  <c r="U93"/>
  <c r="F93"/>
  <c r="U92"/>
  <c r="F92"/>
  <c r="U54"/>
  <c r="F54"/>
  <c r="U49"/>
  <c r="F49"/>
  <c r="U47"/>
  <c r="F47"/>
  <c r="U46"/>
  <c r="F46"/>
  <c r="F87"/>
  <c r="U31"/>
  <c r="F31"/>
  <c r="U30"/>
  <c r="F30"/>
  <c r="U27"/>
  <c r="F27"/>
  <c r="U26"/>
  <c r="F26"/>
  <c r="F86"/>
  <c r="U10"/>
  <c r="F10"/>
  <c r="U9"/>
  <c r="F9"/>
  <c r="AI21" l="1"/>
  <c r="AI22"/>
  <c r="AI23"/>
  <c r="AI24"/>
  <c r="AI25"/>
  <c r="AI26"/>
  <c r="AI27"/>
  <c r="AI28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X85"/>
  <c r="AX75"/>
  <c r="AX74"/>
  <c r="AX73"/>
  <c r="AX110"/>
  <c r="AX102"/>
  <c r="AX93"/>
  <c r="AX77"/>
  <c r="AX69"/>
  <c r="AX61"/>
  <c r="AX53"/>
  <c r="AX34"/>
  <c r="AX45"/>
  <c r="AX20"/>
  <c r="AI20"/>
  <c r="AX37"/>
  <c r="AX28"/>
  <c r="AX19"/>
  <c r="AI19"/>
  <c r="AX18"/>
  <c r="AI18"/>
  <c r="AX17"/>
  <c r="AI17"/>
  <c r="AX81"/>
  <c r="AX80"/>
  <c r="AX79"/>
  <c r="AX78"/>
  <c r="AI12"/>
  <c r="AI7"/>
  <c r="AX24"/>
  <c r="AX23"/>
  <c r="AX68"/>
  <c r="AX67"/>
  <c r="AX52"/>
  <c r="AX66"/>
  <c r="AX51"/>
  <c r="AX50"/>
  <c r="AX76"/>
  <c r="AX109"/>
  <c r="AX108"/>
  <c r="AX107"/>
  <c r="AX106"/>
  <c r="AX105"/>
  <c r="AX104"/>
  <c r="AX103"/>
  <c r="AX101"/>
  <c r="AX100"/>
  <c r="AX65"/>
  <c r="AX49"/>
  <c r="AX48"/>
  <c r="AX64"/>
  <c r="AX47"/>
  <c r="AX46"/>
  <c r="AX63"/>
  <c r="AX62"/>
  <c r="AX44"/>
  <c r="AX60"/>
  <c r="AX59"/>
  <c r="AX43"/>
  <c r="AX42"/>
  <c r="AX16"/>
  <c r="AI16"/>
  <c r="AX41"/>
  <c r="AX40"/>
  <c r="AX39"/>
  <c r="AX38"/>
  <c r="AX15"/>
  <c r="AI15"/>
  <c r="AX36"/>
  <c r="AX14"/>
  <c r="AI14"/>
  <c r="AX13"/>
  <c r="AI13"/>
  <c r="AX99"/>
  <c r="AX98"/>
  <c r="AX58"/>
  <c r="AX57"/>
  <c r="AX97"/>
  <c r="AX96"/>
  <c r="AX56"/>
  <c r="AX35"/>
  <c r="AX29"/>
  <c r="AX33"/>
  <c r="AX32"/>
  <c r="AX31"/>
  <c r="AX30"/>
  <c r="AX27"/>
  <c r="AX11"/>
  <c r="AI11"/>
  <c r="AX10"/>
  <c r="AI10"/>
  <c r="AX26"/>
  <c r="AX25"/>
  <c r="AX9"/>
  <c r="AI9"/>
  <c r="AX8"/>
  <c r="AI8"/>
  <c r="AX94"/>
  <c r="AI94"/>
  <c r="AX84"/>
  <c r="AX92"/>
  <c r="AX83"/>
  <c r="AX91"/>
  <c r="AX82"/>
  <c r="AX90"/>
  <c r="AX89"/>
  <c r="AX88"/>
  <c r="AX87"/>
  <c r="AX86"/>
  <c r="AX55"/>
  <c r="AX72"/>
  <c r="AX22"/>
  <c r="AX6"/>
  <c r="AI6"/>
  <c r="AX5"/>
  <c r="AI5"/>
  <c r="AX71"/>
  <c r="AX54"/>
  <c r="AX70"/>
  <c r="AX21"/>
  <c r="U31" i="6"/>
  <c r="F31"/>
  <c r="U30"/>
  <c r="F30"/>
  <c r="U29"/>
  <c r="F29"/>
  <c r="U28"/>
  <c r="F28"/>
  <c r="U27"/>
  <c r="F27"/>
  <c r="U26"/>
  <c r="F26"/>
  <c r="U25"/>
  <c r="F25"/>
  <c r="U24"/>
  <c r="F24"/>
  <c r="U23"/>
  <c r="F23"/>
  <c r="U22"/>
  <c r="F22"/>
  <c r="U21"/>
  <c r="F21"/>
  <c r="U20"/>
  <c r="F20"/>
  <c r="F19"/>
  <c r="U19"/>
  <c r="AI14"/>
  <c r="AI13"/>
  <c r="AI12"/>
  <c r="AX53"/>
  <c r="AI53"/>
  <c r="AX52"/>
  <c r="AI52"/>
  <c r="AX67"/>
  <c r="AI67"/>
  <c r="AX66"/>
  <c r="AI66"/>
  <c r="AX65"/>
  <c r="AI65"/>
  <c r="AX51"/>
  <c r="AI51"/>
  <c r="AX85"/>
  <c r="AI85"/>
  <c r="AI86"/>
  <c r="AX84"/>
  <c r="AI84"/>
  <c r="AX83"/>
  <c r="AI83"/>
  <c r="AX82"/>
  <c r="AI82"/>
  <c r="AX81"/>
  <c r="AI81"/>
  <c r="AX80"/>
  <c r="AI80"/>
  <c r="AX79"/>
  <c r="AI79"/>
  <c r="AX78"/>
  <c r="AI78"/>
  <c r="AX77"/>
  <c r="AI77"/>
  <c r="AX50"/>
  <c r="AI50"/>
  <c r="AX49"/>
  <c r="AI49"/>
  <c r="AX64"/>
  <c r="AI64"/>
  <c r="AX48"/>
  <c r="AI48"/>
  <c r="AX47"/>
  <c r="AI47"/>
  <c r="AX63"/>
  <c r="AI63"/>
  <c r="AX62"/>
  <c r="AI62"/>
  <c r="AX61"/>
  <c r="AI61"/>
  <c r="AX46"/>
  <c r="AI46"/>
  <c r="AX60"/>
  <c r="AI60"/>
  <c r="AX59"/>
  <c r="AI59"/>
  <c r="AX45"/>
  <c r="AX44"/>
  <c r="AI44"/>
  <c r="AX11"/>
  <c r="AI11"/>
  <c r="AX43"/>
  <c r="AI43"/>
  <c r="AX42"/>
  <c r="AI42"/>
  <c r="AX41"/>
  <c r="AI41"/>
  <c r="AX40"/>
  <c r="AI40"/>
  <c r="AX10"/>
  <c r="AI10"/>
  <c r="AX9"/>
  <c r="AI9"/>
  <c r="AX39"/>
  <c r="AI39"/>
  <c r="AX8"/>
  <c r="AI8"/>
  <c r="AX76"/>
  <c r="AI76"/>
  <c r="AX75"/>
  <c r="AI75"/>
  <c r="AX58"/>
  <c r="AI58"/>
  <c r="AX57"/>
  <c r="AI57"/>
  <c r="AX74"/>
  <c r="AI74"/>
  <c r="AX73"/>
  <c r="AI73"/>
  <c r="AX56"/>
  <c r="AI56"/>
  <c r="AX38"/>
  <c r="AI38"/>
  <c r="AX37"/>
  <c r="AI37"/>
  <c r="AX36"/>
  <c r="AI36"/>
  <c r="AX35"/>
  <c r="AI35"/>
  <c r="AX34"/>
  <c r="AI34"/>
  <c r="AX33"/>
  <c r="AI33"/>
  <c r="AX72"/>
  <c r="AI72"/>
  <c r="AX71"/>
  <c r="AI71"/>
  <c r="AX70"/>
  <c r="AI70"/>
  <c r="AX69"/>
  <c r="AI69"/>
  <c r="AX68"/>
  <c r="AI68"/>
  <c r="AX55"/>
  <c r="AI55"/>
  <c r="AX18"/>
  <c r="AI18"/>
  <c r="AX7"/>
  <c r="AI7"/>
  <c r="AX6"/>
  <c r="AI6"/>
  <c r="AX5"/>
  <c r="AI5"/>
  <c r="AX54"/>
  <c r="AI54"/>
  <c r="AX17"/>
  <c r="AI17"/>
  <c r="AX16"/>
  <c r="AI16"/>
  <c r="AX15"/>
  <c r="AI15"/>
  <c r="BE4"/>
  <c r="BD4"/>
  <c r="BC4"/>
  <c r="BB4"/>
  <c r="AW2" s="1"/>
  <c r="BA4"/>
  <c r="AZ4"/>
  <c r="AY4"/>
  <c r="AP4"/>
  <c r="AO4"/>
  <c r="AN4"/>
  <c r="AM4"/>
  <c r="AL4"/>
  <c r="AK4"/>
  <c r="AJ4"/>
  <c r="AW1"/>
  <c r="U83"/>
  <c r="F83"/>
  <c r="U82"/>
  <c r="F82"/>
  <c r="U81"/>
  <c r="F81"/>
  <c r="U80"/>
  <c r="F80"/>
  <c r="U79"/>
  <c r="F79"/>
  <c r="U78"/>
  <c r="F78"/>
  <c r="U77"/>
  <c r="F77"/>
  <c r="F76"/>
  <c r="U75"/>
  <c r="F75"/>
  <c r="U74"/>
  <c r="F74"/>
  <c r="U73"/>
  <c r="F73"/>
  <c r="U72"/>
  <c r="F72"/>
  <c r="U71"/>
  <c r="F71"/>
  <c r="U70"/>
  <c r="F70"/>
  <c r="U69"/>
  <c r="F69"/>
  <c r="U68"/>
  <c r="F68"/>
  <c r="U67"/>
  <c r="F67"/>
  <c r="U66"/>
  <c r="F66"/>
  <c r="U65"/>
  <c r="F65"/>
  <c r="U64"/>
  <c r="F64"/>
  <c r="U63"/>
  <c r="F63"/>
  <c r="U62"/>
  <c r="F62"/>
  <c r="U61"/>
  <c r="F61"/>
  <c r="U60"/>
  <c r="F60"/>
  <c r="U59"/>
  <c r="F59"/>
  <c r="U58"/>
  <c r="F58"/>
  <c r="U57"/>
  <c r="F57"/>
  <c r="U56"/>
  <c r="U55"/>
  <c r="F55"/>
  <c r="U54"/>
  <c r="F54"/>
  <c r="U53"/>
  <c r="F53"/>
  <c r="U52"/>
  <c r="F52"/>
  <c r="U51"/>
  <c r="F51"/>
  <c r="U50"/>
  <c r="F50"/>
  <c r="U49"/>
  <c r="F49"/>
  <c r="U48"/>
  <c r="F48"/>
  <c r="U47"/>
  <c r="F47"/>
  <c r="U46"/>
  <c r="F46"/>
  <c r="U45"/>
  <c r="F45"/>
  <c r="U44"/>
  <c r="F44"/>
  <c r="U43"/>
  <c r="F43"/>
  <c r="U42"/>
  <c r="F42"/>
  <c r="U41"/>
  <c r="F41"/>
  <c r="U40"/>
  <c r="F40"/>
  <c r="U39"/>
  <c r="F39"/>
  <c r="U38"/>
  <c r="F38"/>
  <c r="U37"/>
  <c r="F37"/>
  <c r="U36"/>
  <c r="F36"/>
  <c r="U35"/>
  <c r="F35"/>
  <c r="U34"/>
  <c r="F34"/>
  <c r="U33"/>
  <c r="F33"/>
  <c r="U18"/>
  <c r="F18"/>
  <c r="U17"/>
  <c r="F17"/>
  <c r="U16"/>
  <c r="F16"/>
  <c r="U15"/>
  <c r="F15"/>
  <c r="U14"/>
  <c r="F14"/>
  <c r="U13"/>
  <c r="F13"/>
  <c r="U12"/>
  <c r="F12"/>
  <c r="U11"/>
  <c r="F11"/>
  <c r="U10"/>
  <c r="F10"/>
  <c r="U9"/>
  <c r="F9"/>
  <c r="U8"/>
  <c r="F8"/>
  <c r="U7"/>
  <c r="F7"/>
  <c r="U6"/>
  <c r="F6"/>
  <c r="U5"/>
  <c r="F5"/>
  <c r="AB4"/>
  <c r="AA4"/>
  <c r="Z4"/>
  <c r="Y4"/>
  <c r="X4"/>
  <c r="W4"/>
  <c r="V4"/>
  <c r="M4"/>
  <c r="L4"/>
  <c r="K4"/>
  <c r="J4"/>
  <c r="I4"/>
  <c r="H4"/>
  <c r="G4"/>
  <c r="AX4" l="1"/>
  <c r="AR4"/>
  <c r="O4"/>
  <c r="U4"/>
  <c r="T2"/>
  <c r="T1"/>
  <c r="BE4" i="12"/>
  <c r="BD4"/>
  <c r="BC4"/>
  <c r="BB4"/>
  <c r="BA4"/>
  <c r="AZ4"/>
  <c r="AY4"/>
  <c r="AP4"/>
  <c r="AO4"/>
  <c r="AN4"/>
  <c r="AM4"/>
  <c r="AL4"/>
  <c r="AK4"/>
  <c r="AJ4"/>
  <c r="AB4"/>
  <c r="AA4"/>
  <c r="Z4"/>
  <c r="Y4"/>
  <c r="X4"/>
  <c r="W4"/>
  <c r="V4"/>
  <c r="M4"/>
  <c r="L4"/>
  <c r="K4"/>
  <c r="J4"/>
  <c r="I4"/>
  <c r="H4"/>
  <c r="G4"/>
  <c r="F9" i="10"/>
  <c r="U9"/>
  <c r="F82"/>
  <c r="F81"/>
  <c r="F80"/>
  <c r="U79"/>
  <c r="F79"/>
  <c r="U78"/>
  <c r="F78"/>
  <c r="U77"/>
  <c r="F77"/>
  <c r="U76"/>
  <c r="F76"/>
  <c r="U75"/>
  <c r="F75"/>
  <c r="U74"/>
  <c r="F74"/>
  <c r="U73"/>
  <c r="F73"/>
  <c r="F72"/>
  <c r="U71"/>
  <c r="F71"/>
  <c r="U70"/>
  <c r="F70"/>
  <c r="U69"/>
  <c r="F69"/>
  <c r="U68"/>
  <c r="F68"/>
  <c r="U67"/>
  <c r="F67"/>
  <c r="U66"/>
  <c r="F66"/>
  <c r="U65"/>
  <c r="F65"/>
  <c r="U64"/>
  <c r="F64"/>
  <c r="U63"/>
  <c r="F63"/>
  <c r="U62"/>
  <c r="F62"/>
  <c r="U61"/>
  <c r="F61"/>
  <c r="U60"/>
  <c r="F60"/>
  <c r="U59"/>
  <c r="F59"/>
  <c r="U58"/>
  <c r="F58"/>
  <c r="U57"/>
  <c r="F57"/>
  <c r="U56"/>
  <c r="F56"/>
  <c r="U55"/>
  <c r="F55"/>
  <c r="U54"/>
  <c r="F54"/>
  <c r="U53"/>
  <c r="F53"/>
  <c r="U52"/>
  <c r="U51"/>
  <c r="F51"/>
  <c r="U50"/>
  <c r="F50"/>
  <c r="U49"/>
  <c r="F49"/>
  <c r="U48"/>
  <c r="F48"/>
  <c r="U47"/>
  <c r="F47"/>
  <c r="U46"/>
  <c r="F46"/>
  <c r="U45"/>
  <c r="F45"/>
  <c r="U44"/>
  <c r="F44"/>
  <c r="U43"/>
  <c r="F43"/>
  <c r="U42"/>
  <c r="F42"/>
  <c r="U41"/>
  <c r="F41"/>
  <c r="U40"/>
  <c r="F40"/>
  <c r="U39"/>
  <c r="F39"/>
  <c r="U38"/>
  <c r="F38"/>
  <c r="U37"/>
  <c r="F37"/>
  <c r="U36"/>
  <c r="F36"/>
  <c r="U35"/>
  <c r="F35"/>
  <c r="U34"/>
  <c r="F34"/>
  <c r="U33"/>
  <c r="F33"/>
  <c r="U32"/>
  <c r="F32"/>
  <c r="U31"/>
  <c r="F31"/>
  <c r="U30"/>
  <c r="F30"/>
  <c r="U29"/>
  <c r="F29"/>
  <c r="U28"/>
  <c r="F28"/>
  <c r="U27"/>
  <c r="F27"/>
  <c r="U26"/>
  <c r="F26"/>
  <c r="U25"/>
  <c r="F25"/>
  <c r="U24"/>
  <c r="F24"/>
  <c r="U23"/>
  <c r="F23"/>
  <c r="U22"/>
  <c r="F22"/>
  <c r="U21"/>
  <c r="F21"/>
  <c r="U20"/>
  <c r="F20"/>
  <c r="U19"/>
  <c r="F19"/>
  <c r="U18"/>
  <c r="F18"/>
  <c r="U17"/>
  <c r="F17"/>
  <c r="U16"/>
  <c r="F16"/>
  <c r="U15"/>
  <c r="F15"/>
  <c r="U14"/>
  <c r="F14"/>
  <c r="U13"/>
  <c r="F13"/>
  <c r="U12"/>
  <c r="F12"/>
  <c r="U11"/>
  <c r="F11"/>
  <c r="U10"/>
  <c r="F10"/>
  <c r="U8"/>
  <c r="F8"/>
  <c r="U7"/>
  <c r="F7"/>
  <c r="U6"/>
  <c r="F6"/>
  <c r="U5"/>
  <c r="F5"/>
  <c r="U4"/>
  <c r="F4"/>
  <c r="U3"/>
  <c r="F3"/>
  <c r="U2"/>
  <c r="F2"/>
  <c r="U1"/>
  <c r="F1"/>
  <c r="B13" i="4"/>
  <c r="C13" s="1"/>
  <c r="D13" s="1"/>
  <c r="B12"/>
  <c r="C12" s="1"/>
  <c r="D12" s="1"/>
  <c r="B11"/>
  <c r="C11" s="1"/>
  <c r="D11" s="1"/>
  <c r="B10"/>
  <c r="C10" s="1"/>
  <c r="D10" s="1"/>
  <c r="B9"/>
  <c r="C9" s="1"/>
  <c r="D9" s="1"/>
  <c r="C8"/>
  <c r="D8" s="1"/>
  <c r="B8"/>
  <c r="B7"/>
  <c r="C7" s="1"/>
  <c r="D7" s="1"/>
  <c r="C6"/>
  <c r="D6" s="1"/>
  <c r="B6"/>
  <c r="B5"/>
  <c r="C5" s="1"/>
  <c r="D5" s="1"/>
  <c r="C4"/>
  <c r="D4" s="1"/>
  <c r="B4"/>
  <c r="B3"/>
  <c r="C3" s="1"/>
  <c r="D3" s="1"/>
  <c r="T2" i="12" l="1"/>
  <c r="AW1"/>
  <c r="AW2"/>
  <c r="U4"/>
  <c r="AX4"/>
  <c r="T1"/>
  <c r="O4"/>
  <c r="AR4"/>
</calcChain>
</file>

<file path=xl/sharedStrings.xml><?xml version="1.0" encoding="utf-8"?>
<sst xmlns="http://schemas.openxmlformats.org/spreadsheetml/2006/main" count="2961" uniqueCount="365">
  <si>
    <t>Zentrale - Modul 1</t>
  </si>
  <si>
    <t>Modul 1-2</t>
  </si>
  <si>
    <t>Modul 2-3</t>
  </si>
  <si>
    <t>Modul 3-4</t>
  </si>
  <si>
    <t>Modul 4-5</t>
  </si>
  <si>
    <t>Modul 5-6</t>
  </si>
  <si>
    <t>Pin 1</t>
  </si>
  <si>
    <t>Funktionsstrom +</t>
  </si>
  <si>
    <t>Pin 2</t>
  </si>
  <si>
    <t>Funktionsstrom -</t>
  </si>
  <si>
    <t>Pin 3</t>
  </si>
  <si>
    <t>DCC Funkt.-Decoder +</t>
  </si>
  <si>
    <t>Pin 4</t>
  </si>
  <si>
    <t>DCC Funkt.-Decoder -</t>
  </si>
  <si>
    <t>Pin 5</t>
  </si>
  <si>
    <t>DCC Fahrstromkreis 4 +</t>
  </si>
  <si>
    <t>Pin 6</t>
  </si>
  <si>
    <t>DCC Fahrstromkreis 4 -</t>
  </si>
  <si>
    <t>Pin 7</t>
  </si>
  <si>
    <t>DCC Fahrstromkreis 3 +</t>
  </si>
  <si>
    <t>Pin 8</t>
  </si>
  <si>
    <t>DCC Fahrstromkreis 3 -</t>
  </si>
  <si>
    <t>Pin 9</t>
  </si>
  <si>
    <t>DCC Fahrstromkreis 2 +</t>
  </si>
  <si>
    <t>Unterflurlicht 4.5V -</t>
  </si>
  <si>
    <t>Pin 10</t>
  </si>
  <si>
    <t>DCC Fahrstromkreis 2 -</t>
  </si>
  <si>
    <t>Unterflurlicht 4.5V + M5-</t>
  </si>
  <si>
    <t>Pin 11</t>
  </si>
  <si>
    <t>DCC Fahrstromkreis 1 +</t>
  </si>
  <si>
    <t>Pin 12</t>
  </si>
  <si>
    <t>DCC Fahrstromkreis 1 -</t>
  </si>
  <si>
    <t>Ist in mm2</t>
  </si>
  <si>
    <t>Unterflurlicht 4.5V + M2-4</t>
  </si>
  <si>
    <t>R5</t>
  </si>
  <si>
    <t>R6</t>
  </si>
  <si>
    <t>rot 0.25</t>
  </si>
  <si>
    <t>Unterflurlicht 4.5V + M1-2</t>
  </si>
  <si>
    <t>R43</t>
  </si>
  <si>
    <t>blau 0.6</t>
  </si>
  <si>
    <t>R3</t>
  </si>
  <si>
    <t>W19 W</t>
  </si>
  <si>
    <t>BGM zum Gleis (rot) 0,75mm², besser 1,5mm²</t>
  </si>
  <si>
    <t>W19 R</t>
  </si>
  <si>
    <t>BGM zum Gleis (blau) 0,75mm²</t>
  </si>
  <si>
    <t>R21</t>
  </si>
  <si>
    <t>W19 S</t>
  </si>
  <si>
    <t>Booster zum BGM 1,5mm2</t>
  </si>
  <si>
    <t>Trafo zu Booster 1,5mm²</t>
  </si>
  <si>
    <t>Block</t>
  </si>
  <si>
    <t>R-Meld</t>
  </si>
  <si>
    <t>S88</t>
  </si>
  <si>
    <t>Drahtfarbe</t>
  </si>
  <si>
    <t>Stromkreis 1</t>
  </si>
  <si>
    <t>Total</t>
  </si>
  <si>
    <t>nutzbare Gleislänge in cm pro Modul</t>
  </si>
  <si>
    <t>Nr.</t>
  </si>
  <si>
    <t>S88-Nr</t>
  </si>
  <si>
    <t>Anschluss in Modul</t>
  </si>
  <si>
    <t>Adresse</t>
  </si>
  <si>
    <t>Stromkreis 2</t>
  </si>
  <si>
    <t>nutzbare</t>
  </si>
  <si>
    <t>M1</t>
  </si>
  <si>
    <t>M2</t>
  </si>
  <si>
    <t>M3</t>
  </si>
  <si>
    <t>M4</t>
  </si>
  <si>
    <t>M5</t>
  </si>
  <si>
    <t>M6</t>
  </si>
  <si>
    <t>M7</t>
  </si>
  <si>
    <t>Melder</t>
  </si>
  <si>
    <t>A Nr.</t>
  </si>
  <si>
    <t>Stromkreis 3</t>
  </si>
  <si>
    <t>Gleislänge</t>
  </si>
  <si>
    <t>Langbezeichnung</t>
  </si>
  <si>
    <t>B</t>
  </si>
  <si>
    <t>R</t>
  </si>
  <si>
    <t>grün</t>
  </si>
  <si>
    <t>grau</t>
  </si>
  <si>
    <t>Flusss L-Spur</t>
  </si>
  <si>
    <t>weiss</t>
  </si>
  <si>
    <t>braun</t>
  </si>
  <si>
    <t>kleines Viadukt</t>
  </si>
  <si>
    <t>Flusss R-Spur</t>
  </si>
  <si>
    <t>rot</t>
  </si>
  <si>
    <t>Rampe 3 L</t>
  </si>
  <si>
    <t>blau</t>
  </si>
  <si>
    <t>Wendel 1 M1 L</t>
  </si>
  <si>
    <t>Bach L</t>
  </si>
  <si>
    <t>Wendel 2 M2 R</t>
  </si>
  <si>
    <t>Bach R</t>
  </si>
  <si>
    <t>Wendel 1 M2 L</t>
  </si>
  <si>
    <t>gelb</t>
  </si>
  <si>
    <t>Wasserfall R</t>
  </si>
  <si>
    <t>Bergstrecke</t>
  </si>
  <si>
    <t>Wasserfall L</t>
  </si>
  <si>
    <t>Zubringer Modul 5 unten L</t>
  </si>
  <si>
    <t>Zubringer Modul 5 unten R</t>
  </si>
  <si>
    <t>Wendel 1 M1 R</t>
  </si>
  <si>
    <t>Zubringer Modul 5 oben L</t>
  </si>
  <si>
    <t>Wendel 2 M1 L</t>
  </si>
  <si>
    <t>Zubringer Modul 5 oben R</t>
  </si>
  <si>
    <t>Rampe 1 L</t>
  </si>
  <si>
    <t>Bergstrecke L</t>
  </si>
  <si>
    <t>Gipfelbahnhof L</t>
  </si>
  <si>
    <t>Gipfelbahnhof R</t>
  </si>
  <si>
    <t>Rampe 1 R</t>
  </si>
  <si>
    <t>Rampe 2 L</t>
  </si>
  <si>
    <t>Rampe 2 R</t>
  </si>
  <si>
    <t>Rampe 3 R</t>
  </si>
  <si>
    <t>Rampe 4 R</t>
  </si>
  <si>
    <t>Rampe 4 L</t>
  </si>
  <si>
    <t>Bergbahnhof L  1</t>
  </si>
  <si>
    <t>Rampe 5 L</t>
  </si>
  <si>
    <t>Bergbahnhof L 2</t>
  </si>
  <si>
    <t>Rampe 5 R</t>
  </si>
  <si>
    <t>Bergbahnhof R 1</t>
  </si>
  <si>
    <t>Bergbahnhof R 2</t>
  </si>
  <si>
    <t>Wendel Gipfelbahnhof L</t>
  </si>
  <si>
    <t>Zubringer Gipfelbahnhof</t>
  </si>
  <si>
    <t>Wendel Gipfelbahnhof R</t>
  </si>
  <si>
    <t>Modul</t>
  </si>
  <si>
    <t>Decoder</t>
  </si>
  <si>
    <t>DecoderSpeicher Nr.</t>
  </si>
  <si>
    <t>Decoderausgang</t>
  </si>
  <si>
    <t>DCC-Adr.</t>
  </si>
  <si>
    <t>Port Nr</t>
  </si>
  <si>
    <t>Weiche Nr</t>
  </si>
  <si>
    <t>Invert</t>
  </si>
  <si>
    <t>Lizenfarbe Geber</t>
  </si>
  <si>
    <t>A</t>
  </si>
  <si>
    <t>defekt</t>
  </si>
  <si>
    <t>C</t>
  </si>
  <si>
    <t>in Modul 4!</t>
  </si>
  <si>
    <t>D</t>
  </si>
  <si>
    <t>Drahtquerschnitt alle Masse in mm</t>
  </si>
  <si>
    <t>Durchmesser</t>
  </si>
  <si>
    <t>Querschnitt</t>
  </si>
  <si>
    <t>GBM zu
Geleise
0.25-0.50</t>
  </si>
  <si>
    <t>Booster zu
GBM
0.75-1.00</t>
  </si>
  <si>
    <t>ENTER (V mid)</t>
  </si>
  <si>
    <t>V max</t>
  </si>
  <si>
    <t>Bahnhofgebaude</t>
  </si>
  <si>
    <t>R39</t>
  </si>
  <si>
    <t>R40</t>
  </si>
  <si>
    <t>Zuglänge in cm</t>
  </si>
  <si>
    <t>Nutzlänge in cm Bahnhofgeleise / Block</t>
  </si>
  <si>
    <t>8i</t>
  </si>
  <si>
    <t>31i</t>
  </si>
  <si>
    <t>32pi</t>
  </si>
  <si>
    <t>32i</t>
  </si>
  <si>
    <t>44i</t>
  </si>
  <si>
    <t>45i</t>
  </si>
  <si>
    <t>34i</t>
  </si>
  <si>
    <t>35i</t>
  </si>
  <si>
    <t>36i</t>
  </si>
  <si>
    <t>20i</t>
  </si>
  <si>
    <t>37i</t>
  </si>
  <si>
    <t>Bergstrecke R Inn</t>
  </si>
  <si>
    <t>Zuglänge</t>
  </si>
  <si>
    <t>in cm</t>
  </si>
  <si>
    <t>1i</t>
  </si>
  <si>
    <t>2i</t>
  </si>
  <si>
    <t>4i</t>
  </si>
  <si>
    <t>7i</t>
  </si>
  <si>
    <t>9i</t>
  </si>
  <si>
    <t>10i</t>
  </si>
  <si>
    <t>11i</t>
  </si>
  <si>
    <t>12i</t>
  </si>
  <si>
    <t>19i</t>
  </si>
  <si>
    <t>21i</t>
  </si>
  <si>
    <t>22i</t>
  </si>
  <si>
    <t>30i</t>
  </si>
  <si>
    <t>33i</t>
  </si>
  <si>
    <t>38i</t>
  </si>
  <si>
    <t>41i</t>
  </si>
  <si>
    <t>42i</t>
  </si>
  <si>
    <t>Shortin (V 0)</t>
  </si>
  <si>
    <t>IN (V0) (40cm)</t>
  </si>
  <si>
    <t>IN (V0) 40 cm</t>
  </si>
  <si>
    <t>ENTER (V mid) 60cm</t>
  </si>
  <si>
    <t>34si</t>
  </si>
  <si>
    <t>35si</t>
  </si>
  <si>
    <t>44si</t>
  </si>
  <si>
    <t xml:space="preserve">B </t>
  </si>
  <si>
    <t>T</t>
  </si>
  <si>
    <t>T1</t>
  </si>
  <si>
    <t>T2</t>
  </si>
  <si>
    <t>T3</t>
  </si>
  <si>
    <t>36si</t>
  </si>
  <si>
    <t>37si</t>
  </si>
  <si>
    <t>45si</t>
  </si>
  <si>
    <t>Kopfbahnhof start</t>
  </si>
  <si>
    <t>Messtrecke</t>
  </si>
  <si>
    <t>Kopfbahnhof wende</t>
  </si>
  <si>
    <t>Zone A Min. 5Sek</t>
  </si>
  <si>
    <t>Zone B  Mid  10 Sek</t>
  </si>
  <si>
    <t>Zone C 80% 15 Sek</t>
  </si>
  <si>
    <t>R T1</t>
  </si>
  <si>
    <t>R T2</t>
  </si>
  <si>
    <t>R T3</t>
  </si>
  <si>
    <t>31e</t>
  </si>
  <si>
    <t>30e</t>
  </si>
  <si>
    <t>1e</t>
  </si>
  <si>
    <t>2e</t>
  </si>
  <si>
    <t>20e</t>
  </si>
  <si>
    <t>21e</t>
  </si>
  <si>
    <t>32e</t>
  </si>
  <si>
    <t>33e</t>
  </si>
  <si>
    <t>34e</t>
  </si>
  <si>
    <t>35e</t>
  </si>
  <si>
    <t>36e</t>
  </si>
  <si>
    <t>44e</t>
  </si>
  <si>
    <t>45e</t>
  </si>
  <si>
    <t>22e</t>
  </si>
  <si>
    <t>7e</t>
  </si>
  <si>
    <t>8e</t>
  </si>
  <si>
    <t>38e</t>
  </si>
  <si>
    <t>41e</t>
  </si>
  <si>
    <t>37e</t>
  </si>
  <si>
    <t>weiss/blau</t>
  </si>
  <si>
    <t>gelb/gelb</t>
  </si>
  <si>
    <t>38pi</t>
  </si>
  <si>
    <t>*R</t>
  </si>
  <si>
    <t>R4i</t>
  </si>
  <si>
    <t>R1e</t>
  </si>
  <si>
    <t>R2e</t>
  </si>
  <si>
    <t>R33i</t>
  </si>
  <si>
    <t>R30e</t>
  </si>
  <si>
    <t>4e</t>
  </si>
  <si>
    <t>42e</t>
  </si>
  <si>
    <t>19e</t>
  </si>
  <si>
    <t>Signal</t>
  </si>
  <si>
    <t>Rot</t>
  </si>
  <si>
    <t>Gelb</t>
  </si>
  <si>
    <t>Grün</t>
  </si>
  <si>
    <t>Gleis</t>
  </si>
  <si>
    <t>occ</t>
  </si>
  <si>
    <t>gesperrt</t>
  </si>
  <si>
    <t>frei</t>
  </si>
  <si>
    <t>ghost</t>
  </si>
  <si>
    <t>Farbe</t>
  </si>
  <si>
    <t>reserviert</t>
  </si>
  <si>
    <t>Einfahrt (Enter)</t>
  </si>
  <si>
    <t>halt (in)</t>
  </si>
  <si>
    <t>G</t>
  </si>
  <si>
    <t>tomato</t>
  </si>
  <si>
    <t>gold</t>
  </si>
  <si>
    <t>orange</t>
  </si>
  <si>
    <t>000</t>
  </si>
  <si>
    <t>099</t>
  </si>
  <si>
    <t>071</t>
  </si>
  <si>
    <t>165</t>
  </si>
  <si>
    <t>255</t>
  </si>
  <si>
    <t>res</t>
  </si>
  <si>
    <t>ent</t>
  </si>
  <si>
    <t>geisterzug</t>
  </si>
  <si>
    <t>closed</t>
  </si>
  <si>
    <t>belegt</t>
  </si>
  <si>
    <t>frei/rout</t>
  </si>
  <si>
    <t>Schwarz</t>
  </si>
  <si>
    <t>Signal Nr</t>
  </si>
  <si>
    <t>S4</t>
  </si>
  <si>
    <t>S2</t>
  </si>
  <si>
    <t>S7</t>
  </si>
  <si>
    <t>S22</t>
  </si>
  <si>
    <t>S28</t>
  </si>
  <si>
    <t>S38</t>
  </si>
  <si>
    <t>S34</t>
  </si>
  <si>
    <t>S35</t>
  </si>
  <si>
    <t>S36</t>
  </si>
  <si>
    <t>S37</t>
  </si>
  <si>
    <t>S29</t>
  </si>
  <si>
    <t>S45</t>
  </si>
  <si>
    <t>S6</t>
  </si>
  <si>
    <t>15 ungeschaltete Signale</t>
  </si>
  <si>
    <t>S-I</t>
  </si>
  <si>
    <t>S-II</t>
  </si>
  <si>
    <t>S-III</t>
  </si>
  <si>
    <t>S-IV</t>
  </si>
  <si>
    <t>S-V</t>
  </si>
  <si>
    <t>S33a</t>
  </si>
  <si>
    <t>S33b</t>
  </si>
  <si>
    <t>S5</t>
  </si>
  <si>
    <t>grün/grau</t>
  </si>
  <si>
    <t>blau/grün</t>
  </si>
  <si>
    <t>grün/weiss</t>
  </si>
  <si>
    <t>braun/weiss</t>
  </si>
  <si>
    <t>grün/gelb</t>
  </si>
  <si>
    <t>blau/braun</t>
  </si>
  <si>
    <t>grau/weiss</t>
  </si>
  <si>
    <t>geschaltete Signale</t>
  </si>
  <si>
    <t>S44</t>
  </si>
  <si>
    <t>W</t>
  </si>
  <si>
    <t>Rw</t>
  </si>
  <si>
    <t>Weiche</t>
  </si>
  <si>
    <t>V.22-10-10</t>
  </si>
  <si>
    <t>W23</t>
  </si>
  <si>
    <t>W22</t>
  </si>
  <si>
    <t>W21</t>
  </si>
  <si>
    <t>W20</t>
  </si>
  <si>
    <t>W8</t>
  </si>
  <si>
    <t>W7</t>
  </si>
  <si>
    <t>W6</t>
  </si>
  <si>
    <t>W5</t>
  </si>
  <si>
    <t>W24</t>
  </si>
  <si>
    <t>W19</t>
  </si>
  <si>
    <t>W17</t>
  </si>
  <si>
    <t>W18</t>
  </si>
  <si>
    <t>W16</t>
  </si>
  <si>
    <t>W15</t>
  </si>
  <si>
    <t>W13</t>
  </si>
  <si>
    <t>W12</t>
  </si>
  <si>
    <t>W2</t>
  </si>
  <si>
    <t>W1</t>
  </si>
  <si>
    <t>W3</t>
  </si>
  <si>
    <t>W4</t>
  </si>
  <si>
    <t>W9</t>
  </si>
  <si>
    <t>W10</t>
  </si>
  <si>
    <t>W11</t>
  </si>
  <si>
    <t>W14</t>
  </si>
  <si>
    <t>pink</t>
  </si>
  <si>
    <t>blau d</t>
  </si>
  <si>
    <t>schw</t>
  </si>
  <si>
    <t>violet</t>
  </si>
  <si>
    <t>Flusstrecke</t>
  </si>
  <si>
    <t>Lichsdignal 34/35</t>
  </si>
  <si>
    <t>blau/weiss</t>
  </si>
  <si>
    <t>schwarz</t>
  </si>
  <si>
    <t>lila/schwarz</t>
  </si>
  <si>
    <t>grün/blau</t>
  </si>
  <si>
    <t>blau/grau</t>
  </si>
  <si>
    <t>rot/weiss</t>
  </si>
  <si>
    <t>hellblau</t>
  </si>
  <si>
    <t>türkis</t>
  </si>
  <si>
    <t>orange/schwarz</t>
  </si>
  <si>
    <t>grün/schwarz</t>
  </si>
  <si>
    <t>36/37//34/35</t>
  </si>
  <si>
    <t>rot/schwarz//violett/schwarz</t>
  </si>
  <si>
    <t>nur rot!</t>
  </si>
  <si>
    <t>lila</t>
  </si>
  <si>
    <t>S23</t>
  </si>
  <si>
    <t>S43</t>
  </si>
  <si>
    <t>Lizenfarbe</t>
  </si>
  <si>
    <t>S3</t>
  </si>
  <si>
    <t>S1</t>
  </si>
  <si>
    <t>S8</t>
  </si>
  <si>
    <t>S21</t>
  </si>
  <si>
    <t>S24</t>
  </si>
  <si>
    <t>S27</t>
  </si>
  <si>
    <t>nur rot</t>
  </si>
  <si>
    <t>Initialissierung W3 grün auf rot</t>
  </si>
  <si>
    <t>Weiche in Modul4!</t>
  </si>
  <si>
    <t>rot//blau</t>
  </si>
  <si>
    <t>rot/schwarz//schwarz/weiss</t>
  </si>
  <si>
    <t>orange/weiss</t>
  </si>
  <si>
    <t>violett/weiss</t>
  </si>
  <si>
    <t>Rw19 rot/weiss</t>
  </si>
  <si>
    <t>d. grau</t>
  </si>
  <si>
    <t>d. blau</t>
  </si>
  <si>
    <t>blau/weiss 29?</t>
  </si>
  <si>
    <t>V.27.11-2010</t>
  </si>
  <si>
    <t>DDX-1</t>
  </si>
  <si>
    <t>hsi88 L</t>
  </si>
  <si>
    <t>Länge</t>
  </si>
  <si>
    <t>r29</t>
  </si>
</sst>
</file>

<file path=xl/styles.xml><?xml version="1.0" encoding="utf-8"?>
<styleSheet xmlns="http://schemas.openxmlformats.org/spreadsheetml/2006/main">
  <numFmts count="1">
    <numFmt numFmtId="164" formatCode="0.0"/>
  </numFmts>
  <fonts count="44">
    <font>
      <sz val="10"/>
      <name val="Arial"/>
      <family val="2"/>
    </font>
    <font>
      <b/>
      <sz val="10"/>
      <color rgb="FFFF00FF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969696"/>
      <name val="Arial"/>
      <family val="2"/>
    </font>
    <font>
      <sz val="10"/>
      <color rgb="FFFFFFFF"/>
      <name val="Arial"/>
      <family val="2"/>
    </font>
    <font>
      <sz val="10"/>
      <name val="Verdana"/>
      <family val="2"/>
    </font>
    <font>
      <sz val="9"/>
      <color rgb="FF80808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FF00FF"/>
      <name val="Arial"/>
      <family val="2"/>
    </font>
    <font>
      <b/>
      <sz val="9"/>
      <color rgb="FF000000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i/>
      <sz val="9"/>
      <color rgb="FFFF6600"/>
      <name val="Arial"/>
      <family val="2"/>
    </font>
    <font>
      <b/>
      <i/>
      <sz val="9"/>
      <name val="Arial"/>
      <family val="2"/>
    </font>
    <font>
      <i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9"/>
      <color rgb="FFFF00FF"/>
      <name val="Arial"/>
      <family val="2"/>
    </font>
    <font>
      <sz val="10"/>
      <name val="Arial"/>
      <family val="2"/>
    </font>
    <font>
      <sz val="9"/>
      <color rgb="FFFFC000"/>
      <name val="Arial"/>
      <family val="2"/>
    </font>
    <font>
      <sz val="9"/>
      <color theme="1"/>
      <name val="Arial"/>
      <family val="2"/>
    </font>
    <font>
      <sz val="10"/>
      <color theme="0" tint="-0.14999847407452621"/>
      <name val="Arial"/>
      <family val="2"/>
    </font>
    <font>
      <sz val="9"/>
      <color theme="0" tint="-0.14999847407452621"/>
      <name val="Arial"/>
      <family val="2"/>
    </font>
    <font>
      <i/>
      <sz val="9"/>
      <color theme="0" tint="-0.14999847407452621"/>
      <name val="Arial"/>
      <family val="2"/>
    </font>
    <font>
      <i/>
      <sz val="9"/>
      <color theme="1"/>
      <name val="Arial"/>
      <family val="2"/>
    </font>
    <font>
      <i/>
      <sz val="9"/>
      <color rgb="FFFF0000"/>
      <name val="Arial"/>
      <family val="2"/>
    </font>
    <font>
      <u/>
      <sz val="9"/>
      <color theme="1"/>
      <name val="Arial"/>
      <family val="2"/>
    </font>
    <font>
      <i/>
      <u/>
      <sz val="9"/>
      <color rgb="FFFF0000"/>
      <name val="Arial"/>
      <family val="2"/>
    </font>
    <font>
      <b/>
      <i/>
      <u/>
      <sz val="9"/>
      <color theme="1"/>
      <name val="Arial"/>
      <family val="2"/>
    </font>
    <font>
      <i/>
      <u/>
      <sz val="9"/>
      <color theme="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color theme="0"/>
      <name val="Arial"/>
      <family val="2"/>
    </font>
    <font>
      <strike/>
      <sz val="9"/>
      <name val="Arial"/>
      <family val="2"/>
    </font>
    <font>
      <strike/>
      <sz val="9"/>
      <color theme="1"/>
      <name val="Arial"/>
      <family val="2"/>
    </font>
    <font>
      <b/>
      <strike/>
      <sz val="9"/>
      <color rgb="FF000000"/>
      <name val="Arial"/>
      <family val="2"/>
    </font>
    <font>
      <strike/>
      <sz val="9"/>
      <color rgb="FF00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i/>
      <u/>
      <sz val="8"/>
      <name val="Arial"/>
      <family val="2"/>
    </font>
    <font>
      <b/>
      <sz val="9"/>
      <color theme="0" tint="-0.14999847407452621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800000"/>
        <bgColor rgb="FF800000"/>
      </patternFill>
    </fill>
    <fill>
      <patternFill patternType="solid">
        <fgColor rgb="FFFF6600"/>
        <bgColor rgb="FFFF9900"/>
      </patternFill>
    </fill>
    <fill>
      <patternFill patternType="solid">
        <fgColor rgb="FF000000"/>
        <bgColor rgb="FF003300"/>
      </patternFill>
    </fill>
    <fill>
      <patternFill patternType="solid">
        <fgColor rgb="FFFF0000"/>
        <bgColor rgb="FF993300"/>
      </patternFill>
    </fill>
    <fill>
      <patternFill patternType="solid">
        <fgColor rgb="FF0000FF"/>
        <bgColor rgb="FF0000FF"/>
      </patternFill>
    </fill>
    <fill>
      <patternFill patternType="solid">
        <fgColor rgb="FFC0C0C0"/>
        <bgColor rgb="FFC3D69B"/>
      </patternFill>
    </fill>
    <fill>
      <patternFill patternType="solid">
        <fgColor rgb="FFFF99CC"/>
        <bgColor rgb="FFE6B9B8"/>
      </patternFill>
    </fill>
    <fill>
      <patternFill patternType="solid">
        <fgColor rgb="FF00FF00"/>
        <bgColor rgb="FF33CCCC"/>
      </patternFill>
    </fill>
    <fill>
      <patternFill patternType="solid">
        <fgColor rgb="FFCC99FF"/>
        <bgColor rgb="FF9999FF"/>
      </patternFill>
    </fill>
    <fill>
      <patternFill patternType="solid">
        <fgColor rgb="FFFFFF99"/>
        <bgColor rgb="FFD7E4BD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rgb="FFDBEEF4"/>
      </patternFill>
    </fill>
    <fill>
      <patternFill patternType="solid">
        <fgColor rgb="FFFFCC99"/>
        <bgColor rgb="FFE6B9B8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5" tint="0.59999389629810485"/>
        <bgColor rgb="FFC0C0C0"/>
      </patternFill>
    </fill>
    <fill>
      <patternFill patternType="solid">
        <fgColor theme="6" tint="-0.249977111117893"/>
        <bgColor rgb="FFD7E4BD"/>
      </patternFill>
    </fill>
    <fill>
      <patternFill patternType="solid">
        <fgColor theme="5" tint="0.79998168889431442"/>
        <bgColor rgb="FFF2DCDB"/>
      </patternFill>
    </fill>
    <fill>
      <patternFill patternType="solid">
        <fgColor theme="3" tint="0.79998168889431442"/>
        <bgColor rgb="FFB7DEE8"/>
      </patternFill>
    </fill>
    <fill>
      <patternFill patternType="solid">
        <fgColor theme="6" tint="0.79998168889431442"/>
        <bgColor rgb="FFF2DCDB"/>
      </patternFill>
    </fill>
    <fill>
      <patternFill patternType="solid">
        <fgColor theme="6" tint="0.59999389629810485"/>
        <bgColor rgb="FFD7E4BD"/>
      </patternFill>
    </fill>
    <fill>
      <patternFill patternType="solid">
        <fgColor theme="6" tint="0.39997558519241921"/>
        <bgColor rgb="FFD7E4BD"/>
      </patternFill>
    </fill>
    <fill>
      <patternFill patternType="solid">
        <fgColor theme="7" tint="0.79998168889431442"/>
        <bgColor rgb="FFCCFFFF"/>
      </patternFill>
    </fill>
    <fill>
      <patternFill patternType="solid">
        <fgColor theme="7" tint="0.59999389629810485"/>
        <bgColor rgb="FFC6D9F1"/>
      </patternFill>
    </fill>
    <fill>
      <patternFill patternType="solid">
        <fgColor theme="7" tint="0.39997558519241921"/>
        <bgColor rgb="FFC0C0C0"/>
      </patternFill>
    </fill>
    <fill>
      <patternFill patternType="solid">
        <fgColor theme="3" tint="0.59999389629810485"/>
        <bgColor rgb="FFB7DEE8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499984740745262"/>
        <bgColor rgb="FFD7E4BD"/>
      </patternFill>
    </fill>
    <fill>
      <patternFill patternType="solid">
        <fgColor theme="7" tint="-0.249977111117893"/>
        <bgColor rgb="FFC0C0C0"/>
      </patternFill>
    </fill>
    <fill>
      <patternFill patternType="solid">
        <fgColor theme="5" tint="0.39997558519241921"/>
        <bgColor rgb="FFC0C0C0"/>
      </patternFill>
    </fill>
    <fill>
      <patternFill patternType="solid">
        <fgColor theme="5" tint="0.79998168889431442"/>
        <bgColor rgb="FFC0C0C0"/>
      </patternFill>
    </fill>
    <fill>
      <patternFill patternType="solid">
        <fgColor rgb="FFFFFF00"/>
        <bgColor rgb="FFD7E4BD"/>
      </patternFill>
    </fill>
    <fill>
      <patternFill patternType="solid">
        <fgColor rgb="FFFFFF00"/>
        <bgColor rgb="FFCCFFFF"/>
      </patternFill>
    </fill>
    <fill>
      <patternFill patternType="solid">
        <fgColor theme="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FCCFF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341">
    <xf numFmtId="0" fontId="0" fillId="0" borderId="0" xfId="0"/>
    <xf numFmtId="0" fontId="0" fillId="0" borderId="0" xfId="1" applyFont="1"/>
    <xf numFmtId="0" fontId="1" fillId="0" borderId="0" xfId="1" applyFont="1"/>
    <xf numFmtId="0" fontId="2" fillId="0" borderId="0" xfId="1" applyFont="1"/>
    <xf numFmtId="0" fontId="3" fillId="2" borderId="1" xfId="1" applyFont="1" applyFill="1" applyBorder="1"/>
    <xf numFmtId="0" fontId="0" fillId="0" borderId="0" xfId="1" applyFont="1" applyBorder="1"/>
    <xf numFmtId="0" fontId="3" fillId="2" borderId="0" xfId="1" applyFont="1" applyFill="1" applyBorder="1"/>
    <xf numFmtId="0" fontId="4" fillId="3" borderId="2" xfId="1" applyFont="1" applyFill="1" applyBorder="1"/>
    <xf numFmtId="0" fontId="4" fillId="3" borderId="0" xfId="1" applyFont="1" applyFill="1" applyBorder="1"/>
    <xf numFmtId="0" fontId="0" fillId="4" borderId="2" xfId="1" applyFont="1" applyFill="1" applyBorder="1"/>
    <xf numFmtId="0" fontId="0" fillId="4" borderId="0" xfId="1" applyFont="1" applyFill="1" applyBorder="1"/>
    <xf numFmtId="0" fontId="5" fillId="5" borderId="2" xfId="1" applyFont="1" applyFill="1" applyBorder="1"/>
    <xf numFmtId="0" fontId="5" fillId="5" borderId="0" xfId="1" applyFont="1" applyFill="1" applyBorder="1"/>
    <xf numFmtId="0" fontId="0" fillId="6" borderId="2" xfId="1" applyFont="1" applyFill="1" applyBorder="1"/>
    <xf numFmtId="0" fontId="0" fillId="6" borderId="0" xfId="1" applyFont="1" applyFill="1" applyBorder="1"/>
    <xf numFmtId="0" fontId="5" fillId="7" borderId="2" xfId="1" applyFont="1" applyFill="1" applyBorder="1"/>
    <xf numFmtId="0" fontId="5" fillId="7" borderId="0" xfId="1" applyFont="1" applyFill="1" applyBorder="1"/>
    <xf numFmtId="0" fontId="0" fillId="8" borderId="0" xfId="1" applyFont="1" applyFill="1" applyBorder="1"/>
    <xf numFmtId="0" fontId="0" fillId="9" borderId="0" xfId="1" applyFont="1" applyFill="1" applyBorder="1"/>
    <xf numFmtId="0" fontId="4" fillId="0" borderId="0" xfId="1" applyFont="1" applyBorder="1"/>
    <xf numFmtId="0" fontId="0" fillId="8" borderId="2" xfId="1" applyFont="1" applyFill="1" applyBorder="1"/>
    <xf numFmtId="0" fontId="0" fillId="9" borderId="2" xfId="1" applyFont="1" applyFill="1" applyBorder="1"/>
    <xf numFmtId="0" fontId="0" fillId="0" borderId="0" xfId="1" applyFont="1" applyBorder="1" applyAlignment="1">
      <alignment horizontal="right"/>
    </xf>
    <xf numFmtId="0" fontId="0" fillId="0" borderId="2" xfId="1" applyFont="1" applyBorder="1"/>
    <xf numFmtId="0" fontId="0" fillId="0" borderId="0" xfId="1" applyFont="1" applyAlignment="1">
      <alignment horizontal="right"/>
    </xf>
    <xf numFmtId="0" fontId="0" fillId="0" borderId="3" xfId="1" applyFont="1" applyBorder="1"/>
    <xf numFmtId="0" fontId="0" fillId="0" borderId="1" xfId="1" applyFont="1" applyBorder="1"/>
    <xf numFmtId="0" fontId="6" fillId="0" borderId="0" xfId="1" applyFont="1" applyAlignment="1">
      <alignment horizontal="left" indent="1"/>
    </xf>
    <xf numFmtId="14" fontId="0" fillId="0" borderId="0" xfId="1" applyNumberFormat="1" applyFont="1"/>
    <xf numFmtId="0" fontId="7" fillId="0" borderId="0" xfId="1" applyFont="1"/>
    <xf numFmtId="0" fontId="8" fillId="0" borderId="0" xfId="1" applyFont="1"/>
    <xf numFmtId="0" fontId="9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9" fillId="0" borderId="0" xfId="1" applyFont="1"/>
    <xf numFmtId="0" fontId="10" fillId="0" borderId="2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8" fillId="0" borderId="2" xfId="1" applyFont="1" applyBorder="1"/>
    <xf numFmtId="0" fontId="8" fillId="0" borderId="5" xfId="1" applyFont="1" applyBorder="1"/>
    <xf numFmtId="164" fontId="8" fillId="0" borderId="0" xfId="1" applyNumberFormat="1" applyFont="1" applyAlignment="1">
      <alignment horizontal="center"/>
    </xf>
    <xf numFmtId="0" fontId="9" fillId="0" borderId="6" xfId="1" applyFont="1" applyBorder="1" applyAlignment="1"/>
    <xf numFmtId="0" fontId="8" fillId="0" borderId="0" xfId="1" applyFont="1" applyAlignment="1"/>
    <xf numFmtId="0" fontId="8" fillId="10" borderId="0" xfId="1" applyFont="1" applyFill="1" applyBorder="1"/>
    <xf numFmtId="0" fontId="8" fillId="0" borderId="1" xfId="1" applyFont="1" applyBorder="1" applyAlignment="1">
      <alignment horizontal="center"/>
    </xf>
    <xf numFmtId="0" fontId="8" fillId="0" borderId="10" xfId="1" applyFont="1" applyBorder="1" applyAlignment="1"/>
    <xf numFmtId="0" fontId="8" fillId="2" borderId="0" xfId="1" applyFont="1" applyFill="1" applyBorder="1"/>
    <xf numFmtId="0" fontId="8" fillId="0" borderId="2" xfId="1" applyFont="1" applyBorder="1" applyAlignment="1">
      <alignment horizontal="center"/>
    </xf>
    <xf numFmtId="0" fontId="10" fillId="10" borderId="11" xfId="1" applyFont="1" applyFill="1" applyBorder="1" applyAlignment="1">
      <alignment horizontal="center"/>
    </xf>
    <xf numFmtId="0" fontId="10" fillId="10" borderId="2" xfId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0" fontId="10" fillId="2" borderId="2" xfId="1" applyFont="1" applyFill="1" applyBorder="1" applyAlignment="1">
      <alignment horizontal="center"/>
    </xf>
    <xf numFmtId="0" fontId="10" fillId="8" borderId="11" xfId="1" applyFont="1" applyFill="1" applyBorder="1" applyAlignment="1">
      <alignment horizontal="center"/>
    </xf>
    <xf numFmtId="0" fontId="10" fillId="8" borderId="0" xfId="1" applyFont="1" applyFill="1" applyBorder="1" applyAlignment="1">
      <alignment horizontal="center"/>
    </xf>
    <xf numFmtId="0" fontId="10" fillId="8" borderId="2" xfId="1" applyFont="1" applyFill="1" applyBorder="1" applyAlignment="1">
      <alignment horizontal="center"/>
    </xf>
    <xf numFmtId="0" fontId="8" fillId="0" borderId="0" xfId="1" applyFont="1" applyBorder="1"/>
    <xf numFmtId="0" fontId="8" fillId="0" borderId="0" xfId="1" applyFont="1" applyBorder="1" applyAlignment="1">
      <alignment horizontal="left"/>
    </xf>
    <xf numFmtId="0" fontId="8" fillId="11" borderId="9" xfId="1" applyFont="1" applyFill="1" applyBorder="1"/>
    <xf numFmtId="0" fontId="10" fillId="10" borderId="0" xfId="1" applyFont="1" applyFill="1" applyBorder="1" applyAlignment="1">
      <alignment horizontal="center"/>
    </xf>
    <xf numFmtId="0" fontId="8" fillId="8" borderId="2" xfId="1" applyFont="1" applyFill="1" applyBorder="1"/>
    <xf numFmtId="0" fontId="8" fillId="8" borderId="5" xfId="1" applyFont="1" applyFill="1" applyBorder="1"/>
    <xf numFmtId="0" fontId="8" fillId="0" borderId="9" xfId="1" applyFont="1" applyBorder="1"/>
    <xf numFmtId="0" fontId="8" fillId="0" borderId="3" xfId="1" applyFont="1" applyBorder="1"/>
    <xf numFmtId="0" fontId="10" fillId="10" borderId="13" xfId="1" applyFont="1" applyFill="1" applyBorder="1" applyAlignment="1">
      <alignment horizontal="center"/>
    </xf>
    <xf numFmtId="0" fontId="10" fillId="10" borderId="9" xfId="1" applyFont="1" applyFill="1" applyBorder="1" applyAlignment="1">
      <alignment horizontal="center"/>
    </xf>
    <xf numFmtId="0" fontId="10" fillId="2" borderId="3" xfId="1" applyFont="1" applyFill="1" applyBorder="1" applyAlignment="1">
      <alignment horizontal="center"/>
    </xf>
    <xf numFmtId="0" fontId="8" fillId="8" borderId="3" xfId="1" applyFont="1" applyFill="1" applyBorder="1"/>
    <xf numFmtId="0" fontId="8" fillId="8" borderId="7" xfId="1" applyFont="1" applyFill="1" applyBorder="1"/>
    <xf numFmtId="0" fontId="7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8" fillId="0" borderId="0" xfId="1" applyFont="1" applyAlignment="1">
      <alignment horizontal="right"/>
    </xf>
    <xf numFmtId="0" fontId="8" fillId="0" borderId="0" xfId="1" applyFont="1" applyAlignment="1">
      <alignment horizontal="left"/>
    </xf>
    <xf numFmtId="0" fontId="12" fillId="0" borderId="0" xfId="1" applyFont="1"/>
    <xf numFmtId="0" fontId="8" fillId="2" borderId="0" xfId="1" applyFont="1" applyFill="1"/>
    <xf numFmtId="0" fontId="10" fillId="0" borderId="4" xfId="1" applyFont="1" applyBorder="1" applyAlignment="1">
      <alignment horizontal="center"/>
    </xf>
    <xf numFmtId="0" fontId="13" fillId="0" borderId="5" xfId="1" applyFont="1" applyBorder="1"/>
    <xf numFmtId="0" fontId="13" fillId="0" borderId="2" xfId="1" applyFont="1" applyBorder="1"/>
    <xf numFmtId="0" fontId="13" fillId="0" borderId="0" xfId="1" applyFont="1"/>
    <xf numFmtId="164" fontId="13" fillId="0" borderId="0" xfId="1" applyNumberFormat="1" applyFont="1" applyAlignment="1">
      <alignment horizontal="center"/>
    </xf>
    <xf numFmtId="0" fontId="10" fillId="0" borderId="0" xfId="1" applyFont="1" applyAlignment="1">
      <alignment horizontal="center"/>
    </xf>
    <xf numFmtId="0" fontId="15" fillId="0" borderId="0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16" fillId="0" borderId="0" xfId="1" applyFont="1" applyAlignment="1">
      <alignment horizontal="center"/>
    </xf>
    <xf numFmtId="0" fontId="17" fillId="0" borderId="0" xfId="1" applyFont="1" applyBorder="1" applyAlignment="1">
      <alignment horizontal="center"/>
    </xf>
    <xf numFmtId="0" fontId="18" fillId="0" borderId="0" xfId="1" applyFont="1"/>
    <xf numFmtId="0" fontId="17" fillId="0" borderId="2" xfId="1" applyFont="1" applyBorder="1" applyAlignment="1">
      <alignment horizontal="center"/>
    </xf>
    <xf numFmtId="0" fontId="13" fillId="0" borderId="4" xfId="1" applyFont="1" applyBorder="1" applyAlignment="1">
      <alignment horizontal="center"/>
    </xf>
    <xf numFmtId="0" fontId="13" fillId="0" borderId="0" xfId="1" applyFont="1" applyAlignment="1">
      <alignment horizontal="center"/>
    </xf>
    <xf numFmtId="0" fontId="20" fillId="0" borderId="0" xfId="1"/>
    <xf numFmtId="0" fontId="9" fillId="0" borderId="0" xfId="1" applyFont="1" applyBorder="1" applyAlignment="1">
      <alignment horizontal="center"/>
    </xf>
    <xf numFmtId="0" fontId="8" fillId="12" borderId="0" xfId="1" applyFont="1" applyFill="1" applyAlignment="1">
      <alignment horizontal="center"/>
    </xf>
    <xf numFmtId="0" fontId="8" fillId="14" borderId="0" xfId="1" applyFont="1" applyFill="1"/>
    <xf numFmtId="0" fontId="8" fillId="13" borderId="0" xfId="1" applyFont="1" applyFill="1" applyAlignment="1">
      <alignment horizontal="center"/>
    </xf>
    <xf numFmtId="0" fontId="8" fillId="15" borderId="0" xfId="1" applyFont="1" applyFill="1" applyAlignment="1">
      <alignment horizontal="center"/>
    </xf>
    <xf numFmtId="0" fontId="8" fillId="14" borderId="0" xfId="1" applyFont="1" applyFill="1" applyAlignment="1">
      <alignment horizontal="center"/>
    </xf>
    <xf numFmtId="14" fontId="19" fillId="0" borderId="0" xfId="1" applyNumberFormat="1" applyFont="1" applyAlignment="1">
      <alignment horizontal="center"/>
    </xf>
    <xf numFmtId="2" fontId="20" fillId="0" borderId="0" xfId="1" applyNumberFormat="1" applyAlignment="1">
      <alignment horizontal="center"/>
    </xf>
    <xf numFmtId="0" fontId="20" fillId="0" borderId="0" xfId="1" applyAlignment="1">
      <alignment horizontal="center"/>
    </xf>
    <xf numFmtId="2" fontId="2" fillId="0" borderId="0" xfId="1" applyNumberFormat="1" applyFont="1" applyAlignment="1">
      <alignment horizontal="left"/>
    </xf>
    <xf numFmtId="2" fontId="20" fillId="0" borderId="17" xfId="1" applyNumberFormat="1" applyBorder="1" applyAlignment="1">
      <alignment horizontal="center"/>
    </xf>
    <xf numFmtId="0" fontId="20" fillId="0" borderId="15" xfId="1" applyBorder="1" applyAlignment="1">
      <alignment horizontal="center"/>
    </xf>
    <xf numFmtId="2" fontId="20" fillId="0" borderId="15" xfId="1" applyNumberFormat="1" applyBorder="1" applyAlignment="1">
      <alignment horizontal="center"/>
    </xf>
    <xf numFmtId="2" fontId="20" fillId="0" borderId="5" xfId="1" applyNumberFormat="1" applyBorder="1" applyAlignment="1">
      <alignment horizontal="center"/>
    </xf>
    <xf numFmtId="0" fontId="20" fillId="0" borderId="0" xfId="1" applyBorder="1" applyAlignment="1">
      <alignment horizontal="center"/>
    </xf>
    <xf numFmtId="2" fontId="20" fillId="0" borderId="0" xfId="1" applyNumberFormat="1" applyBorder="1" applyAlignment="1">
      <alignment horizontal="center"/>
    </xf>
    <xf numFmtId="2" fontId="20" fillId="0" borderId="7" xfId="1" applyNumberFormat="1" applyBorder="1" applyAlignment="1">
      <alignment horizontal="center"/>
    </xf>
    <xf numFmtId="0" fontId="20" fillId="0" borderId="9" xfId="1" applyBorder="1" applyAlignment="1">
      <alignment horizontal="center"/>
    </xf>
    <xf numFmtId="2" fontId="20" fillId="0" borderId="9" xfId="1" applyNumberFormat="1" applyBorder="1" applyAlignment="1">
      <alignment horizontal="center"/>
    </xf>
    <xf numFmtId="0" fontId="8" fillId="16" borderId="0" xfId="1" applyFont="1" applyFill="1" applyAlignment="1">
      <alignment horizontal="center"/>
    </xf>
    <xf numFmtId="0" fontId="12" fillId="21" borderId="0" xfId="1" applyFont="1" applyFill="1"/>
    <xf numFmtId="0" fontId="8" fillId="28" borderId="0" xfId="1" applyFont="1" applyFill="1" applyAlignment="1">
      <alignment horizontal="center"/>
    </xf>
    <xf numFmtId="0" fontId="8" fillId="24" borderId="0" xfId="1" applyFont="1" applyFill="1" applyAlignment="1">
      <alignment horizontal="center"/>
    </xf>
    <xf numFmtId="0" fontId="8" fillId="25" borderId="0" xfId="1" applyFont="1" applyFill="1" applyAlignment="1">
      <alignment horizontal="center"/>
    </xf>
    <xf numFmtId="0" fontId="8" fillId="26" borderId="0" xfId="1" applyFont="1" applyFill="1" applyAlignment="1">
      <alignment horizontal="center"/>
    </xf>
    <xf numFmtId="0" fontId="8" fillId="22" borderId="0" xfId="1" applyFont="1" applyFill="1" applyAlignment="1">
      <alignment horizontal="center"/>
    </xf>
    <xf numFmtId="0" fontId="8" fillId="27" borderId="0" xfId="1" applyFont="1" applyFill="1" applyAlignment="1">
      <alignment horizontal="center"/>
    </xf>
    <xf numFmtId="0" fontId="14" fillId="0" borderId="0" xfId="1" applyFont="1" applyAlignment="1">
      <alignment horizontal="center"/>
    </xf>
    <xf numFmtId="0" fontId="21" fillId="0" borderId="0" xfId="1" applyFont="1" applyAlignment="1">
      <alignment horizontal="center"/>
    </xf>
    <xf numFmtId="0" fontId="22" fillId="0" borderId="0" xfId="1" applyFont="1" applyAlignment="1">
      <alignment horizontal="right"/>
    </xf>
    <xf numFmtId="0" fontId="22" fillId="0" borderId="0" xfId="1" applyFont="1" applyAlignment="1">
      <alignment horizontal="left"/>
    </xf>
    <xf numFmtId="0" fontId="22" fillId="0" borderId="0" xfId="1" applyFont="1" applyAlignment="1">
      <alignment horizontal="center"/>
    </xf>
    <xf numFmtId="0" fontId="22" fillId="0" borderId="4" xfId="1" applyFont="1" applyBorder="1" applyAlignment="1">
      <alignment horizontal="center"/>
    </xf>
    <xf numFmtId="0" fontId="23" fillId="0" borderId="0" xfId="0" applyFont="1"/>
    <xf numFmtId="0" fontId="24" fillId="0" borderId="0" xfId="1" applyFont="1" applyBorder="1"/>
    <xf numFmtId="0" fontId="24" fillId="0" borderId="9" xfId="1" applyFont="1" applyBorder="1"/>
    <xf numFmtId="0" fontId="25" fillId="0" borderId="0" xfId="1" applyFont="1"/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0" fontId="29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8" fillId="31" borderId="0" xfId="1" applyFont="1" applyFill="1" applyAlignment="1">
      <alignment horizontal="center"/>
    </xf>
    <xf numFmtId="0" fontId="8" fillId="32" borderId="0" xfId="1" applyFont="1" applyFill="1" applyAlignment="1">
      <alignment horizontal="center"/>
    </xf>
    <xf numFmtId="0" fontId="8" fillId="33" borderId="0" xfId="1" applyFont="1" applyFill="1" applyBorder="1" applyAlignment="1">
      <alignment horizontal="center"/>
    </xf>
    <xf numFmtId="0" fontId="31" fillId="0" borderId="0" xfId="1" applyFont="1" applyAlignment="1">
      <alignment horizontal="center"/>
    </xf>
    <xf numFmtId="0" fontId="8" fillId="34" borderId="0" xfId="1" applyFont="1" applyFill="1" applyAlignment="1">
      <alignment horizontal="center"/>
    </xf>
    <xf numFmtId="0" fontId="8" fillId="35" borderId="0" xfId="1" applyFont="1" applyFill="1" applyBorder="1" applyAlignment="1">
      <alignment horizontal="center"/>
    </xf>
    <xf numFmtId="0" fontId="8" fillId="36" borderId="0" xfId="1" applyFont="1" applyFill="1" applyAlignment="1">
      <alignment horizontal="center"/>
    </xf>
    <xf numFmtId="0" fontId="8" fillId="37" borderId="0" xfId="1" applyFont="1" applyFill="1" applyAlignment="1">
      <alignment horizontal="center"/>
    </xf>
    <xf numFmtId="0" fontId="8" fillId="38" borderId="0" xfId="1" applyFont="1" applyFill="1" applyAlignment="1">
      <alignment horizontal="center"/>
    </xf>
    <xf numFmtId="0" fontId="8" fillId="39" borderId="0" xfId="1" applyFont="1" applyFill="1" applyAlignment="1">
      <alignment horizontal="center"/>
    </xf>
    <xf numFmtId="0" fontId="8" fillId="40" borderId="0" xfId="1" applyFont="1" applyFill="1" applyAlignment="1">
      <alignment horizontal="center"/>
    </xf>
    <xf numFmtId="0" fontId="26" fillId="0" borderId="4" xfId="1" applyFont="1" applyBorder="1" applyAlignment="1">
      <alignment horizontal="center"/>
    </xf>
    <xf numFmtId="0" fontId="26" fillId="0" borderId="0" xfId="1" applyFont="1" applyAlignment="1">
      <alignment horizontal="left"/>
    </xf>
    <xf numFmtId="0" fontId="32" fillId="0" borderId="0" xfId="0" applyFont="1" applyAlignment="1">
      <alignment horizontal="center"/>
    </xf>
    <xf numFmtId="0" fontId="32" fillId="0" borderId="0" xfId="0" applyFont="1"/>
    <xf numFmtId="0" fontId="32" fillId="20" borderId="0" xfId="0" applyFont="1" applyFill="1"/>
    <xf numFmtId="0" fontId="32" fillId="30" borderId="0" xfId="0" applyFont="1" applyFill="1"/>
    <xf numFmtId="0" fontId="32" fillId="18" borderId="0" xfId="0" applyFont="1" applyFill="1" applyAlignment="1"/>
    <xf numFmtId="0" fontId="32" fillId="19" borderId="0" xfId="0" applyFont="1" applyFill="1" applyAlignment="1"/>
    <xf numFmtId="0" fontId="32" fillId="0" borderId="18" xfId="0" applyFont="1" applyBorder="1" applyAlignment="1">
      <alignment horizontal="right"/>
    </xf>
    <xf numFmtId="0" fontId="32" fillId="23" borderId="0" xfId="0" applyFont="1" applyFill="1" applyBorder="1"/>
    <xf numFmtId="0" fontId="32" fillId="30" borderId="0" xfId="0" applyFont="1" applyFill="1" applyBorder="1"/>
    <xf numFmtId="0" fontId="10" fillId="10" borderId="4" xfId="1" applyFont="1" applyFill="1" applyBorder="1" applyAlignment="1">
      <alignment horizontal="center"/>
    </xf>
    <xf numFmtId="0" fontId="8" fillId="41" borderId="0" xfId="1" applyFont="1" applyFill="1" applyAlignment="1">
      <alignment horizontal="center"/>
    </xf>
    <xf numFmtId="0" fontId="12" fillId="10" borderId="19" xfId="1" applyFont="1" applyFill="1" applyBorder="1" applyAlignment="1">
      <alignment horizontal="center"/>
    </xf>
    <xf numFmtId="0" fontId="12" fillId="10" borderId="4" xfId="1" applyFont="1" applyFill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0" fillId="13" borderId="4" xfId="1" applyFont="1" applyFill="1" applyBorder="1" applyAlignment="1">
      <alignment horizontal="center"/>
    </xf>
    <xf numFmtId="0" fontId="12" fillId="12" borderId="4" xfId="1" applyFont="1" applyFill="1" applyBorder="1" applyAlignment="1">
      <alignment horizontal="center"/>
    </xf>
    <xf numFmtId="0" fontId="8" fillId="0" borderId="4" xfId="1" applyFont="1" applyBorder="1"/>
    <xf numFmtId="0" fontId="8" fillId="0" borderId="20" xfId="1" applyFont="1" applyBorder="1"/>
    <xf numFmtId="0" fontId="10" fillId="2" borderId="4" xfId="1" applyFont="1" applyFill="1" applyBorder="1" applyAlignment="1">
      <alignment horizontal="center"/>
    </xf>
    <xf numFmtId="0" fontId="10" fillId="12" borderId="4" xfId="1" applyFont="1" applyFill="1" applyBorder="1" applyAlignment="1">
      <alignment horizontal="center"/>
    </xf>
    <xf numFmtId="0" fontId="13" fillId="0" borderId="4" xfId="1" applyFont="1" applyBorder="1"/>
    <xf numFmtId="0" fontId="12" fillId="0" borderId="19" xfId="1" applyFont="1" applyBorder="1" applyAlignment="1">
      <alignment horizontal="center"/>
    </xf>
    <xf numFmtId="0" fontId="13" fillId="0" borderId="20" xfId="1" applyFont="1" applyBorder="1"/>
    <xf numFmtId="0" fontId="8" fillId="2" borderId="4" xfId="1" applyFont="1" applyFill="1" applyBorder="1"/>
    <xf numFmtId="0" fontId="9" fillId="0" borderId="21" xfId="1" applyFont="1" applyBorder="1"/>
    <xf numFmtId="0" fontId="9" fillId="0" borderId="4" xfId="1" applyFont="1" applyBorder="1"/>
    <xf numFmtId="0" fontId="8" fillId="0" borderId="19" xfId="1" applyFont="1" applyBorder="1"/>
    <xf numFmtId="0" fontId="10" fillId="12" borderId="2" xfId="1" applyFont="1" applyFill="1" applyBorder="1" applyAlignment="1">
      <alignment horizontal="center"/>
    </xf>
    <xf numFmtId="0" fontId="10" fillId="2" borderId="0" xfId="1" applyFont="1" applyFill="1" applyAlignment="1">
      <alignment horizontal="center"/>
    </xf>
    <xf numFmtId="0" fontId="8" fillId="0" borderId="4" xfId="1" applyFont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center"/>
    </xf>
    <xf numFmtId="49" fontId="33" fillId="0" borderId="0" xfId="0" applyNumberFormat="1" applyFont="1" applyAlignment="1">
      <alignment horizontal="center"/>
    </xf>
    <xf numFmtId="0" fontId="8" fillId="0" borderId="9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2" xfId="1" applyFont="1" applyFill="1" applyBorder="1"/>
    <xf numFmtId="0" fontId="8" fillId="0" borderId="0" xfId="1" applyFont="1" applyFill="1" applyBorder="1" applyAlignment="1">
      <alignment horizontal="center"/>
    </xf>
    <xf numFmtId="0" fontId="8" fillId="0" borderId="0" xfId="1" applyFont="1" applyFill="1" applyBorder="1"/>
    <xf numFmtId="0" fontId="12" fillId="0" borderId="0" xfId="1" applyFont="1" applyFill="1" applyBorder="1"/>
    <xf numFmtId="0" fontId="10" fillId="0" borderId="0" xfId="1" applyFont="1" applyFill="1" applyBorder="1" applyAlignment="1">
      <alignment horizontal="center"/>
    </xf>
    <xf numFmtId="0" fontId="13" fillId="0" borderId="0" xfId="1" applyFont="1" applyFill="1" applyBorder="1"/>
    <xf numFmtId="0" fontId="8" fillId="45" borderId="0" xfId="1" applyFont="1" applyFill="1" applyAlignment="1">
      <alignment horizontal="center"/>
    </xf>
    <xf numFmtId="0" fontId="8" fillId="46" borderId="0" xfId="1" applyFont="1" applyFill="1" applyAlignment="1">
      <alignment horizontal="center"/>
    </xf>
    <xf numFmtId="0" fontId="8" fillId="47" borderId="0" xfId="1" applyFont="1" applyFill="1" applyAlignment="1">
      <alignment horizontal="center"/>
    </xf>
    <xf numFmtId="0" fontId="10" fillId="0" borderId="20" xfId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10" fillId="22" borderId="4" xfId="1" applyFont="1" applyFill="1" applyBorder="1" applyAlignment="1">
      <alignment horizontal="center"/>
    </xf>
    <xf numFmtId="0" fontId="8" fillId="48" borderId="0" xfId="1" applyFont="1" applyFill="1" applyAlignment="1">
      <alignment horizontal="center"/>
    </xf>
    <xf numFmtId="0" fontId="9" fillId="0" borderId="21" xfId="1" applyFont="1" applyBorder="1" applyAlignment="1">
      <alignment horizontal="center"/>
    </xf>
    <xf numFmtId="0" fontId="8" fillId="2" borderId="4" xfId="1" applyFont="1" applyFill="1" applyBorder="1" applyAlignment="1">
      <alignment horizontal="center"/>
    </xf>
    <xf numFmtId="0" fontId="8" fillId="22" borderId="4" xfId="1" applyFont="1" applyFill="1" applyBorder="1" applyAlignment="1">
      <alignment horizontal="center"/>
    </xf>
    <xf numFmtId="0" fontId="10" fillId="49" borderId="4" xfId="1" applyFont="1" applyFill="1" applyBorder="1" applyAlignment="1">
      <alignment horizontal="center"/>
    </xf>
    <xf numFmtId="0" fontId="8" fillId="0" borderId="20" xfId="1" applyFont="1" applyFill="1" applyBorder="1"/>
    <xf numFmtId="0" fontId="8" fillId="0" borderId="5" xfId="1" applyFont="1" applyFill="1" applyBorder="1"/>
    <xf numFmtId="0" fontId="23" fillId="0" borderId="0" xfId="0" applyFont="1" applyAlignment="1">
      <alignment horizontal="center"/>
    </xf>
    <xf numFmtId="0" fontId="9" fillId="0" borderId="6" xfId="1" applyFont="1" applyBorder="1" applyAlignment="1">
      <alignment horizontal="center"/>
    </xf>
    <xf numFmtId="0" fontId="24" fillId="0" borderId="0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24" fillId="0" borderId="9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10" fillId="50" borderId="4" xfId="1" applyFont="1" applyFill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8" fillId="29" borderId="0" xfId="1" applyFont="1" applyFill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34" fillId="51" borderId="0" xfId="1" applyFont="1" applyFill="1" applyAlignment="1">
      <alignment horizontal="center"/>
    </xf>
    <xf numFmtId="0" fontId="8" fillId="52" borderId="0" xfId="1" applyFont="1" applyFill="1" applyAlignment="1">
      <alignment horizontal="center"/>
    </xf>
    <xf numFmtId="0" fontId="8" fillId="53" borderId="0" xfId="1" applyFont="1" applyFill="1" applyAlignment="1">
      <alignment horizontal="center"/>
    </xf>
    <xf numFmtId="0" fontId="8" fillId="54" borderId="0" xfId="1" applyFont="1" applyFill="1" applyAlignment="1">
      <alignment horizontal="center"/>
    </xf>
    <xf numFmtId="0" fontId="8" fillId="55" borderId="0" xfId="1" applyFont="1" applyFill="1" applyAlignment="1">
      <alignment horizontal="center"/>
    </xf>
    <xf numFmtId="0" fontId="35" fillId="0" borderId="0" xfId="1" applyFont="1" applyAlignment="1">
      <alignment horizontal="center"/>
    </xf>
    <xf numFmtId="0" fontId="36" fillId="0" borderId="0" xfId="1" applyFont="1" applyAlignment="1">
      <alignment horizontal="center"/>
    </xf>
    <xf numFmtId="0" fontId="36" fillId="0" borderId="4" xfId="1" applyFont="1" applyBorder="1" applyAlignment="1">
      <alignment horizontal="center"/>
    </xf>
    <xf numFmtId="0" fontId="35" fillId="45" borderId="0" xfId="1" applyFont="1" applyFill="1" applyAlignment="1">
      <alignment horizontal="center"/>
    </xf>
    <xf numFmtId="0" fontId="35" fillId="16" borderId="0" xfId="1" applyFont="1" applyFill="1" applyAlignment="1">
      <alignment horizontal="center"/>
    </xf>
    <xf numFmtId="0" fontId="35" fillId="0" borderId="0" xfId="1" applyFont="1"/>
    <xf numFmtId="0" fontId="37" fillId="0" borderId="0" xfId="1" applyFont="1"/>
    <xf numFmtId="0" fontId="38" fillId="0" borderId="4" xfId="1" applyFont="1" applyBorder="1" applyAlignment="1">
      <alignment horizontal="center"/>
    </xf>
    <xf numFmtId="0" fontId="38" fillId="10" borderId="4" xfId="1" applyFont="1" applyFill="1" applyBorder="1" applyAlignment="1">
      <alignment horizontal="center"/>
    </xf>
    <xf numFmtId="0" fontId="35" fillId="0" borderId="4" xfId="1" applyFont="1" applyBorder="1" applyAlignment="1">
      <alignment horizontal="center"/>
    </xf>
    <xf numFmtId="0" fontId="35" fillId="0" borderId="20" xfId="1" applyFont="1" applyBorder="1"/>
    <xf numFmtId="0" fontId="35" fillId="0" borderId="5" xfId="1" applyFont="1" applyBorder="1"/>
    <xf numFmtId="0" fontId="35" fillId="0" borderId="2" xfId="1" applyFont="1" applyBorder="1"/>
    <xf numFmtId="0" fontId="39" fillId="0" borderId="0" xfId="1" applyFont="1" applyAlignment="1">
      <alignment horizontal="center"/>
    </xf>
    <xf numFmtId="0" fontId="39" fillId="0" borderId="0" xfId="1" applyFont="1" applyBorder="1" applyAlignment="1">
      <alignment horizontal="center"/>
    </xf>
    <xf numFmtId="1" fontId="39" fillId="0" borderId="0" xfId="1" applyNumberFormat="1" applyFont="1" applyAlignment="1">
      <alignment horizontal="center"/>
    </xf>
    <xf numFmtId="1" fontId="32" fillId="0" borderId="0" xfId="1" applyNumberFormat="1" applyFont="1" applyAlignment="1">
      <alignment horizontal="center"/>
    </xf>
    <xf numFmtId="0" fontId="32" fillId="0" borderId="0" xfId="1" applyFont="1"/>
    <xf numFmtId="1" fontId="32" fillId="0" borderId="22" xfId="1" applyNumberFormat="1" applyFont="1" applyBorder="1" applyAlignment="1">
      <alignment horizontal="center"/>
    </xf>
    <xf numFmtId="1" fontId="32" fillId="0" borderId="23" xfId="1" applyNumberFormat="1" applyFont="1" applyBorder="1" applyAlignment="1">
      <alignment horizontal="center"/>
    </xf>
    <xf numFmtId="0" fontId="39" fillId="0" borderId="22" xfId="1" applyFont="1" applyBorder="1" applyAlignment="1">
      <alignment horizontal="center" vertical="center"/>
    </xf>
    <xf numFmtId="0" fontId="32" fillId="16" borderId="22" xfId="1" applyFont="1" applyFill="1" applyBorder="1" applyAlignment="1">
      <alignment horizontal="center"/>
    </xf>
    <xf numFmtId="0" fontId="32" fillId="0" borderId="0" xfId="1" applyFont="1" applyBorder="1" applyAlignment="1">
      <alignment horizontal="center"/>
    </xf>
    <xf numFmtId="1" fontId="32" fillId="0" borderId="0" xfId="1" applyNumberFormat="1" applyFont="1" applyBorder="1" applyAlignment="1">
      <alignment horizontal="center"/>
    </xf>
    <xf numFmtId="1" fontId="32" fillId="0" borderId="6" xfId="1" applyNumberFormat="1" applyFont="1" applyBorder="1" applyAlignment="1">
      <alignment horizontal="center"/>
    </xf>
    <xf numFmtId="0" fontId="40" fillId="0" borderId="0" xfId="1" applyFont="1" applyBorder="1" applyAlignment="1">
      <alignment horizontal="center"/>
    </xf>
    <xf numFmtId="0" fontId="32" fillId="43" borderId="0" xfId="1" applyFont="1" applyFill="1" applyBorder="1" applyAlignment="1">
      <alignment horizontal="center"/>
    </xf>
    <xf numFmtId="1" fontId="41" fillId="0" borderId="24" xfId="1" applyNumberFormat="1" applyFont="1" applyBorder="1" applyAlignment="1">
      <alignment horizontal="center"/>
    </xf>
    <xf numFmtId="1" fontId="41" fillId="0" borderId="25" xfId="1" applyNumberFormat="1" applyFont="1" applyBorder="1" applyAlignment="1">
      <alignment horizontal="center"/>
    </xf>
    <xf numFmtId="0" fontId="39" fillId="0" borderId="24" xfId="1" applyFont="1" applyBorder="1" applyAlignment="1">
      <alignment horizontal="center" vertical="center"/>
    </xf>
    <xf numFmtId="0" fontId="32" fillId="42" borderId="24" xfId="1" applyFont="1" applyFill="1" applyBorder="1" applyAlignment="1">
      <alignment horizontal="center"/>
    </xf>
    <xf numFmtId="0" fontId="32" fillId="0" borderId="24" xfId="1" applyFont="1" applyBorder="1" applyAlignment="1">
      <alignment horizontal="center"/>
    </xf>
    <xf numFmtId="0" fontId="32" fillId="0" borderId="0" xfId="1" applyFont="1" applyAlignment="1">
      <alignment horizontal="center"/>
    </xf>
    <xf numFmtId="0" fontId="32" fillId="14" borderId="0" xfId="1" applyFont="1" applyFill="1"/>
    <xf numFmtId="1" fontId="32" fillId="0" borderId="24" xfId="1" applyNumberFormat="1" applyFont="1" applyBorder="1" applyAlignment="1">
      <alignment horizontal="center"/>
    </xf>
    <xf numFmtId="1" fontId="32" fillId="0" borderId="25" xfId="1" applyNumberFormat="1" applyFont="1" applyBorder="1" applyAlignment="1">
      <alignment horizontal="center"/>
    </xf>
    <xf numFmtId="0" fontId="39" fillId="0" borderId="0" xfId="1" applyFont="1" applyBorder="1" applyAlignment="1">
      <alignment horizontal="center" vertical="center"/>
    </xf>
    <xf numFmtId="1" fontId="32" fillId="0" borderId="9" xfId="1" applyNumberFormat="1" applyFont="1" applyBorder="1" applyAlignment="1">
      <alignment horizontal="center"/>
    </xf>
    <xf numFmtId="1" fontId="32" fillId="0" borderId="10" xfId="1" applyNumberFormat="1" applyFont="1" applyBorder="1" applyAlignment="1">
      <alignment horizontal="center"/>
    </xf>
    <xf numFmtId="0" fontId="39" fillId="0" borderId="9" xfId="1" applyFont="1" applyBorder="1" applyAlignment="1">
      <alignment horizontal="center" vertical="center"/>
    </xf>
    <xf numFmtId="0" fontId="32" fillId="42" borderId="9" xfId="1" applyFont="1" applyFill="1" applyBorder="1" applyAlignment="1">
      <alignment horizontal="center"/>
    </xf>
    <xf numFmtId="0" fontId="32" fillId="0" borderId="9" xfId="1" applyFont="1" applyBorder="1" applyAlignment="1">
      <alignment horizontal="center"/>
    </xf>
    <xf numFmtId="0" fontId="32" fillId="16" borderId="0" xfId="1" applyFont="1" applyFill="1" applyBorder="1" applyAlignment="1">
      <alignment horizontal="center"/>
    </xf>
    <xf numFmtId="0" fontId="32" fillId="15" borderId="0" xfId="1" applyFont="1" applyFill="1" applyAlignment="1">
      <alignment horizontal="center"/>
    </xf>
    <xf numFmtId="0" fontId="32" fillId="0" borderId="0" xfId="1" applyFont="1" applyFill="1"/>
    <xf numFmtId="0" fontId="32" fillId="15" borderId="0" xfId="1" applyFont="1" applyFill="1" applyBorder="1" applyAlignment="1">
      <alignment horizontal="center"/>
    </xf>
    <xf numFmtId="0" fontId="41" fillId="0" borderId="0" xfId="1" applyFont="1" applyBorder="1" applyAlignment="1">
      <alignment horizontal="center"/>
    </xf>
    <xf numFmtId="0" fontId="39" fillId="0" borderId="4" xfId="1" applyFont="1" applyBorder="1" applyAlignment="1">
      <alignment horizontal="center"/>
    </xf>
    <xf numFmtId="0" fontId="32" fillId="15" borderId="9" xfId="1" applyFont="1" applyFill="1" applyBorder="1" applyAlignment="1">
      <alignment horizontal="center"/>
    </xf>
    <xf numFmtId="0" fontId="32" fillId="44" borderId="15" xfId="1" applyFont="1" applyFill="1" applyBorder="1" applyAlignment="1">
      <alignment horizontal="center"/>
    </xf>
    <xf numFmtId="0" fontId="32" fillId="44" borderId="0" xfId="1" applyFont="1" applyFill="1" applyBorder="1" applyAlignment="1">
      <alignment horizontal="center"/>
    </xf>
    <xf numFmtId="0" fontId="32" fillId="44" borderId="9" xfId="1" applyFont="1" applyFill="1" applyBorder="1" applyAlignment="1">
      <alignment horizontal="center"/>
    </xf>
    <xf numFmtId="0" fontId="32" fillId="0" borderId="0" xfId="1" applyFont="1" applyBorder="1"/>
    <xf numFmtId="0" fontId="32" fillId="0" borderId="0" xfId="1" applyFont="1" applyAlignment="1">
      <alignment horizontal="right"/>
    </xf>
    <xf numFmtId="0" fontId="32" fillId="0" borderId="0" xfId="1" applyFont="1" applyAlignment="1">
      <alignment horizontal="left"/>
    </xf>
    <xf numFmtId="0" fontId="32" fillId="0" borderId="0" xfId="1" applyFont="1" applyBorder="1" applyAlignment="1">
      <alignment horizontal="left"/>
    </xf>
    <xf numFmtId="0" fontId="39" fillId="43" borderId="22" xfId="1" applyFont="1" applyFill="1" applyBorder="1" applyAlignment="1">
      <alignment horizontal="center" vertical="center"/>
    </xf>
    <xf numFmtId="0" fontId="39" fillId="43" borderId="24" xfId="1" applyFont="1" applyFill="1" applyBorder="1" applyAlignment="1">
      <alignment horizontal="center" vertical="center"/>
    </xf>
    <xf numFmtId="0" fontId="32" fillId="43" borderId="0" xfId="1" applyFont="1" applyFill="1" applyAlignment="1">
      <alignment horizontal="center"/>
    </xf>
    <xf numFmtId="0" fontId="5" fillId="7" borderId="26" xfId="1" applyFont="1" applyFill="1" applyBorder="1"/>
    <xf numFmtId="0" fontId="4" fillId="0" borderId="24" xfId="1" applyFont="1" applyBorder="1"/>
    <xf numFmtId="0" fontId="0" fillId="9" borderId="26" xfId="1" applyFont="1" applyFill="1" applyBorder="1"/>
    <xf numFmtId="0" fontId="0" fillId="0" borderId="24" xfId="1" applyFont="1" applyBorder="1"/>
    <xf numFmtId="0" fontId="0" fillId="0" borderId="27" xfId="1" applyFont="1" applyBorder="1"/>
    <xf numFmtId="0" fontId="8" fillId="56" borderId="0" xfId="1" applyFont="1" applyFill="1" applyAlignment="1">
      <alignment horizontal="center"/>
    </xf>
    <xf numFmtId="0" fontId="24" fillId="0" borderId="0" xfId="1" applyFont="1"/>
    <xf numFmtId="0" fontId="9" fillId="0" borderId="4" xfId="1" applyFont="1" applyBorder="1" applyAlignment="1">
      <alignment horizontal="center"/>
    </xf>
    <xf numFmtId="0" fontId="24" fillId="0" borderId="0" xfId="1" applyFont="1" applyAlignment="1">
      <alignment horizontal="center"/>
    </xf>
    <xf numFmtId="0" fontId="25" fillId="0" borderId="0" xfId="1" applyFont="1" applyAlignment="1">
      <alignment horizontal="center"/>
    </xf>
    <xf numFmtId="0" fontId="43" fillId="0" borderId="0" xfId="1" applyFont="1" applyAlignment="1">
      <alignment horizontal="center"/>
    </xf>
    <xf numFmtId="0" fontId="9" fillId="0" borderId="4" xfId="1" applyFont="1" applyBorder="1" applyAlignment="1">
      <alignment horizontal="center"/>
    </xf>
    <xf numFmtId="0" fontId="9" fillId="16" borderId="0" xfId="1" applyFont="1" applyFill="1" applyAlignment="1">
      <alignment horizontal="center"/>
    </xf>
    <xf numFmtId="0" fontId="8" fillId="21" borderId="0" xfId="1" applyFont="1" applyFill="1" applyAlignment="1">
      <alignment horizontal="center"/>
    </xf>
    <xf numFmtId="0" fontId="8" fillId="2" borderId="0" xfId="1" applyFont="1" applyFill="1" applyAlignment="1">
      <alignment horizontal="center"/>
    </xf>
    <xf numFmtId="1" fontId="8" fillId="0" borderId="0" xfId="1" applyNumberFormat="1" applyFont="1" applyFill="1" applyAlignment="1">
      <alignment horizontal="center"/>
    </xf>
    <xf numFmtId="0" fontId="20" fillId="0" borderId="0" xfId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8" fillId="0" borderId="15" xfId="1" applyFont="1" applyFill="1" applyBorder="1" applyAlignment="1">
      <alignment horizontal="center"/>
    </xf>
    <xf numFmtId="1" fontId="9" fillId="0" borderId="15" xfId="1" applyNumberFormat="1" applyFont="1" applyFill="1" applyBorder="1" applyAlignment="1">
      <alignment horizontal="center"/>
    </xf>
    <xf numFmtId="1" fontId="9" fillId="0" borderId="16" xfId="1" applyNumberFormat="1" applyFont="1" applyFill="1" applyBorder="1" applyAlignment="1">
      <alignment horizontal="center"/>
    </xf>
    <xf numFmtId="1" fontId="9" fillId="0" borderId="0" xfId="1" applyNumberFormat="1" applyFont="1" applyFill="1" applyBorder="1" applyAlignment="1">
      <alignment horizontal="center"/>
    </xf>
    <xf numFmtId="1" fontId="9" fillId="0" borderId="11" xfId="1" applyNumberFormat="1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1" fontId="12" fillId="0" borderId="0" xfId="1" applyNumberFormat="1" applyFont="1" applyFill="1" applyBorder="1" applyAlignment="1">
      <alignment horizontal="center"/>
    </xf>
    <xf numFmtId="1" fontId="12" fillId="0" borderId="11" xfId="1" applyNumberFormat="1" applyFont="1" applyFill="1" applyBorder="1" applyAlignment="1">
      <alignment horizontal="center"/>
    </xf>
    <xf numFmtId="1" fontId="10" fillId="0" borderId="0" xfId="1" applyNumberFormat="1" applyFont="1" applyFill="1" applyBorder="1" applyAlignment="1">
      <alignment horizontal="center"/>
    </xf>
    <xf numFmtId="0" fontId="8" fillId="0" borderId="9" xfId="1" applyFont="1" applyFill="1" applyBorder="1" applyAlignment="1">
      <alignment horizontal="center"/>
    </xf>
    <xf numFmtId="1" fontId="9" fillId="0" borderId="9" xfId="1" applyNumberFormat="1" applyFont="1" applyFill="1" applyBorder="1" applyAlignment="1">
      <alignment horizontal="center"/>
    </xf>
    <xf numFmtId="1" fontId="9" fillId="0" borderId="13" xfId="1" applyNumberFormat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1" fontId="12" fillId="0" borderId="9" xfId="1" applyNumberFormat="1" applyFont="1" applyFill="1" applyBorder="1" applyAlignment="1">
      <alignment horizontal="center"/>
    </xf>
    <xf numFmtId="1" fontId="12" fillId="0" borderId="13" xfId="1" applyNumberFormat="1" applyFont="1" applyFill="1" applyBorder="1" applyAlignment="1">
      <alignment horizontal="center"/>
    </xf>
    <xf numFmtId="1" fontId="14" fillId="0" borderId="0" xfId="1" applyNumberFormat="1" applyFont="1" applyFill="1" applyBorder="1" applyAlignment="1">
      <alignment horizontal="center"/>
    </xf>
    <xf numFmtId="1" fontId="12" fillId="0" borderId="15" xfId="1" applyNumberFormat="1" applyFont="1" applyFill="1" applyBorder="1" applyAlignment="1">
      <alignment horizontal="center"/>
    </xf>
    <xf numFmtId="1" fontId="8" fillId="0" borderId="9" xfId="1" applyNumberFormat="1" applyFont="1" applyFill="1" applyBorder="1" applyAlignment="1">
      <alignment horizontal="center"/>
    </xf>
    <xf numFmtId="14" fontId="19" fillId="0" borderId="0" xfId="1" applyNumberFormat="1" applyFont="1" applyFill="1" applyAlignment="1">
      <alignment horizontal="center"/>
    </xf>
    <xf numFmtId="0" fontId="42" fillId="43" borderId="12" xfId="1" applyFont="1" applyFill="1" applyBorder="1" applyAlignment="1">
      <alignment horizontal="center"/>
    </xf>
    <xf numFmtId="1" fontId="42" fillId="43" borderId="12" xfId="1" applyNumberFormat="1" applyFont="1" applyFill="1" applyBorder="1" applyAlignment="1">
      <alignment horizontal="center"/>
    </xf>
    <xf numFmtId="0" fontId="13" fillId="0" borderId="0" xfId="1" applyFont="1" applyFill="1"/>
    <xf numFmtId="0" fontId="8" fillId="0" borderId="4" xfId="1" applyFont="1" applyFill="1" applyBorder="1" applyAlignment="1">
      <alignment horizontal="center"/>
    </xf>
    <xf numFmtId="0" fontId="22" fillId="0" borderId="0" xfId="1" applyFont="1" applyFill="1" applyAlignment="1">
      <alignment horizontal="center"/>
    </xf>
    <xf numFmtId="0" fontId="22" fillId="0" borderId="4" xfId="1" applyFont="1" applyFill="1" applyBorder="1" applyAlignment="1">
      <alignment horizontal="center"/>
    </xf>
    <xf numFmtId="0" fontId="24" fillId="0" borderId="0" xfId="1" applyFont="1" applyFill="1" applyAlignment="1">
      <alignment horizontal="center"/>
    </xf>
    <xf numFmtId="0" fontId="43" fillId="0" borderId="0" xfId="1" applyFont="1" applyFill="1" applyAlignment="1">
      <alignment horizontal="center"/>
    </xf>
    <xf numFmtId="0" fontId="9" fillId="0" borderId="12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39" fillId="0" borderId="15" xfId="1" applyFont="1" applyBorder="1" applyAlignment="1">
      <alignment horizontal="center" vertical="center"/>
    </xf>
    <xf numFmtId="0" fontId="39" fillId="0" borderId="0" xfId="1" applyFont="1" applyBorder="1" applyAlignment="1">
      <alignment horizontal="center" vertical="center"/>
    </xf>
    <xf numFmtId="0" fontId="39" fillId="0" borderId="9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0" fillId="0" borderId="8" xfId="1" applyFont="1" applyBorder="1" applyAlignment="1">
      <alignment horizontal="center" wrapText="1"/>
    </xf>
    <xf numFmtId="0" fontId="32" fillId="17" borderId="0" xfId="0" applyFont="1" applyFill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29" borderId="15" xfId="0" applyFont="1" applyFill="1" applyBorder="1" applyAlignment="1">
      <alignment horizontal="center"/>
    </xf>
    <xf numFmtId="0" fontId="32" fillId="17" borderId="0" xfId="0" applyFont="1" applyFill="1" applyAlignment="1">
      <alignment horizontal="left"/>
    </xf>
  </cellXfs>
  <cellStyles count="2">
    <cellStyle name="Standard" xfId="0" builtinId="0"/>
    <cellStyle name="TableStyleLigh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DCDB"/>
      <rgbColor rgb="00CCFFFF"/>
      <rgbColor rgb="00660066"/>
      <rgbColor rgb="00E6B9B8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EEF4"/>
      <rgbColor rgb="00CCFFCC"/>
      <rgbColor rgb="00FFFF99"/>
      <rgbColor rgb="00B7DEE8"/>
      <rgbColor rgb="00FF99CC"/>
      <rgbColor rgb="00CC99FF"/>
      <rgbColor rgb="00FFCC99"/>
      <rgbColor rgb="003366FF"/>
      <rgbColor rgb="0033CCCC"/>
      <rgbColor rgb="00C3D69B"/>
      <rgbColor rgb="00D7E4BD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CC00CC"/>
      <color rgb="FFFF9933"/>
      <color rgb="FFFF99FF"/>
      <color rgb="FFCC6600"/>
      <color rgb="FF00FF00"/>
      <color rgb="FFFF00FF"/>
      <color rgb="FFFF66FF"/>
      <color rgb="FFFC5104"/>
      <color rgb="FFFF7C8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19051</xdr:colOff>
      <xdr:row>17</xdr:row>
      <xdr:rowOff>9526</xdr:rowOff>
    </xdr:from>
    <xdr:to>
      <xdr:col>11</xdr:col>
      <xdr:colOff>809626</xdr:colOff>
      <xdr:row>29</xdr:row>
      <xdr:rowOff>163773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909" t="17935" r="79216" b="60089"/>
        <a:stretch>
          <a:fillRect/>
        </a:stretch>
      </xdr:blipFill>
      <xdr:spPr bwMode="auto">
        <a:xfrm>
          <a:off x="6724651" y="2771776"/>
          <a:ext cx="2362200" cy="2125922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9525</xdr:rowOff>
    </xdr:from>
    <xdr:to>
      <xdr:col>6</xdr:col>
      <xdr:colOff>9525</xdr:colOff>
      <xdr:row>7</xdr:row>
      <xdr:rowOff>11113</xdr:rowOff>
    </xdr:to>
    <xdr:cxnSp macro="">
      <xdr:nvCxnSpPr>
        <xdr:cNvPr id="3" name="Gerade Verbindung mit Pfeil 2"/>
        <xdr:cNvCxnSpPr/>
      </xdr:nvCxnSpPr>
      <xdr:spPr>
        <a:xfrm>
          <a:off x="1009650" y="1019175"/>
          <a:ext cx="9620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11</xdr:row>
      <xdr:rowOff>0</xdr:rowOff>
    </xdr:from>
    <xdr:to>
      <xdr:col>8</xdr:col>
      <xdr:colOff>28575</xdr:colOff>
      <xdr:row>11</xdr:row>
      <xdr:rowOff>1588</xdr:rowOff>
    </xdr:to>
    <xdr:cxnSp macro="">
      <xdr:nvCxnSpPr>
        <xdr:cNvPr id="4" name="Gerade Verbindung mit Pfeil 3"/>
        <xdr:cNvCxnSpPr/>
      </xdr:nvCxnSpPr>
      <xdr:spPr>
        <a:xfrm>
          <a:off x="1019175" y="1581150"/>
          <a:ext cx="14478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9</xdr:row>
      <xdr:rowOff>0</xdr:rowOff>
    </xdr:from>
    <xdr:to>
      <xdr:col>7</xdr:col>
      <xdr:colOff>0</xdr:colOff>
      <xdr:row>9</xdr:row>
      <xdr:rowOff>9525</xdr:rowOff>
    </xdr:to>
    <xdr:cxnSp macro="">
      <xdr:nvCxnSpPr>
        <xdr:cNvPr id="5" name="Gerade Verbindung mit Pfeil 4"/>
        <xdr:cNvCxnSpPr/>
      </xdr:nvCxnSpPr>
      <xdr:spPr>
        <a:xfrm>
          <a:off x="1009650" y="1295400"/>
          <a:ext cx="119062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9525</xdr:rowOff>
    </xdr:from>
    <xdr:to>
      <xdr:col>8</xdr:col>
      <xdr:colOff>0</xdr:colOff>
      <xdr:row>13</xdr:row>
      <xdr:rowOff>11113</xdr:rowOff>
    </xdr:to>
    <xdr:cxnSp macro="">
      <xdr:nvCxnSpPr>
        <xdr:cNvPr id="6" name="Gerade Verbindung mit Pfeil 5"/>
        <xdr:cNvCxnSpPr/>
      </xdr:nvCxnSpPr>
      <xdr:spPr>
        <a:xfrm>
          <a:off x="1009650" y="1876425"/>
          <a:ext cx="14287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15</xdr:row>
      <xdr:rowOff>0</xdr:rowOff>
    </xdr:from>
    <xdr:to>
      <xdr:col>11</xdr:col>
      <xdr:colOff>19050</xdr:colOff>
      <xdr:row>15</xdr:row>
      <xdr:rowOff>1588</xdr:rowOff>
    </xdr:to>
    <xdr:cxnSp macro="">
      <xdr:nvCxnSpPr>
        <xdr:cNvPr id="11" name="Gerade Verbindung mit Pfeil 10"/>
        <xdr:cNvCxnSpPr/>
      </xdr:nvCxnSpPr>
      <xdr:spPr>
        <a:xfrm>
          <a:off x="1009650" y="2152650"/>
          <a:ext cx="21621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17</xdr:row>
      <xdr:rowOff>9525</xdr:rowOff>
    </xdr:from>
    <xdr:to>
      <xdr:col>10</xdr:col>
      <xdr:colOff>9525</xdr:colOff>
      <xdr:row>17</xdr:row>
      <xdr:rowOff>11113</xdr:rowOff>
    </xdr:to>
    <xdr:cxnSp macro="">
      <xdr:nvCxnSpPr>
        <xdr:cNvPr id="13" name="Gerade Verbindung mit Pfeil 12"/>
        <xdr:cNvCxnSpPr/>
      </xdr:nvCxnSpPr>
      <xdr:spPr>
        <a:xfrm>
          <a:off x="1000125" y="2447925"/>
          <a:ext cx="19240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19</xdr:row>
      <xdr:rowOff>9525</xdr:rowOff>
    </xdr:from>
    <xdr:to>
      <xdr:col>6</xdr:col>
      <xdr:colOff>19050</xdr:colOff>
      <xdr:row>19</xdr:row>
      <xdr:rowOff>11113</xdr:rowOff>
    </xdr:to>
    <xdr:cxnSp macro="">
      <xdr:nvCxnSpPr>
        <xdr:cNvPr id="15" name="Gerade Verbindung mit Pfeil 14"/>
        <xdr:cNvCxnSpPr/>
      </xdr:nvCxnSpPr>
      <xdr:spPr>
        <a:xfrm>
          <a:off x="1019175" y="2733675"/>
          <a:ext cx="9620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21</xdr:row>
      <xdr:rowOff>0</xdr:rowOff>
    </xdr:from>
    <xdr:to>
      <xdr:col>6</xdr:col>
      <xdr:colOff>19050</xdr:colOff>
      <xdr:row>21</xdr:row>
      <xdr:rowOff>1588</xdr:rowOff>
    </xdr:to>
    <xdr:cxnSp macro="">
      <xdr:nvCxnSpPr>
        <xdr:cNvPr id="16" name="Gerade Verbindung mit Pfeil 15"/>
        <xdr:cNvCxnSpPr/>
      </xdr:nvCxnSpPr>
      <xdr:spPr>
        <a:xfrm>
          <a:off x="1019175" y="3009900"/>
          <a:ext cx="9620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23</xdr:row>
      <xdr:rowOff>0</xdr:rowOff>
    </xdr:from>
    <xdr:to>
      <xdr:col>6</xdr:col>
      <xdr:colOff>0</xdr:colOff>
      <xdr:row>23</xdr:row>
      <xdr:rowOff>1588</xdr:rowOff>
    </xdr:to>
    <xdr:cxnSp macro="">
      <xdr:nvCxnSpPr>
        <xdr:cNvPr id="17" name="Gerade Verbindung mit Pfeil 16"/>
        <xdr:cNvCxnSpPr/>
      </xdr:nvCxnSpPr>
      <xdr:spPr>
        <a:xfrm>
          <a:off x="1000125" y="3295650"/>
          <a:ext cx="9620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25</xdr:row>
      <xdr:rowOff>0</xdr:rowOff>
    </xdr:from>
    <xdr:to>
      <xdr:col>6</xdr:col>
      <xdr:colOff>9525</xdr:colOff>
      <xdr:row>25</xdr:row>
      <xdr:rowOff>1588</xdr:rowOff>
    </xdr:to>
    <xdr:cxnSp macro="">
      <xdr:nvCxnSpPr>
        <xdr:cNvPr id="18" name="Gerade Verbindung mit Pfeil 17"/>
        <xdr:cNvCxnSpPr/>
      </xdr:nvCxnSpPr>
      <xdr:spPr>
        <a:xfrm>
          <a:off x="1009650" y="3581400"/>
          <a:ext cx="9620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27</xdr:row>
      <xdr:rowOff>0</xdr:rowOff>
    </xdr:from>
    <xdr:to>
      <xdr:col>8</xdr:col>
      <xdr:colOff>9525</xdr:colOff>
      <xdr:row>27</xdr:row>
      <xdr:rowOff>1588</xdr:rowOff>
    </xdr:to>
    <xdr:cxnSp macro="">
      <xdr:nvCxnSpPr>
        <xdr:cNvPr id="19" name="Gerade Verbindung mit Pfeil 18"/>
        <xdr:cNvCxnSpPr/>
      </xdr:nvCxnSpPr>
      <xdr:spPr>
        <a:xfrm>
          <a:off x="1000125" y="3867150"/>
          <a:ext cx="14478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28</xdr:row>
      <xdr:rowOff>133350</xdr:rowOff>
    </xdr:from>
    <xdr:to>
      <xdr:col>9</xdr:col>
      <xdr:colOff>228600</xdr:colOff>
      <xdr:row>29</xdr:row>
      <xdr:rowOff>0</xdr:rowOff>
    </xdr:to>
    <xdr:cxnSp macro="">
      <xdr:nvCxnSpPr>
        <xdr:cNvPr id="21" name="Gerade Verbindung mit Pfeil 20"/>
        <xdr:cNvCxnSpPr/>
      </xdr:nvCxnSpPr>
      <xdr:spPr>
        <a:xfrm flipV="1">
          <a:off x="1000125" y="4143375"/>
          <a:ext cx="190500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38</xdr:row>
      <xdr:rowOff>0</xdr:rowOff>
    </xdr:from>
    <xdr:to>
      <xdr:col>6</xdr:col>
      <xdr:colOff>9525</xdr:colOff>
      <xdr:row>38</xdr:row>
      <xdr:rowOff>1588</xdr:rowOff>
    </xdr:to>
    <xdr:cxnSp macro="">
      <xdr:nvCxnSpPr>
        <xdr:cNvPr id="23" name="Gerade Verbindung mit Pfeil 22"/>
        <xdr:cNvCxnSpPr/>
      </xdr:nvCxnSpPr>
      <xdr:spPr>
        <a:xfrm>
          <a:off x="1009650" y="5448300"/>
          <a:ext cx="9620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41</xdr:row>
      <xdr:rowOff>133350</xdr:rowOff>
    </xdr:from>
    <xdr:to>
      <xdr:col>8</xdr:col>
      <xdr:colOff>28575</xdr:colOff>
      <xdr:row>41</xdr:row>
      <xdr:rowOff>134938</xdr:rowOff>
    </xdr:to>
    <xdr:cxnSp macro="">
      <xdr:nvCxnSpPr>
        <xdr:cNvPr id="24" name="Gerade Verbindung mit Pfeil 23"/>
        <xdr:cNvCxnSpPr/>
      </xdr:nvCxnSpPr>
      <xdr:spPr>
        <a:xfrm>
          <a:off x="1019175" y="6010275"/>
          <a:ext cx="14478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39</xdr:row>
      <xdr:rowOff>133350</xdr:rowOff>
    </xdr:from>
    <xdr:to>
      <xdr:col>7</xdr:col>
      <xdr:colOff>0</xdr:colOff>
      <xdr:row>40</xdr:row>
      <xdr:rowOff>0</xdr:rowOff>
    </xdr:to>
    <xdr:cxnSp macro="">
      <xdr:nvCxnSpPr>
        <xdr:cNvPr id="25" name="Gerade Verbindung mit Pfeil 24"/>
        <xdr:cNvCxnSpPr/>
      </xdr:nvCxnSpPr>
      <xdr:spPr>
        <a:xfrm>
          <a:off x="1009650" y="5724525"/>
          <a:ext cx="119062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44</xdr:row>
      <xdr:rowOff>0</xdr:rowOff>
    </xdr:from>
    <xdr:to>
      <xdr:col>8</xdr:col>
      <xdr:colOff>0</xdr:colOff>
      <xdr:row>44</xdr:row>
      <xdr:rowOff>1588</xdr:rowOff>
    </xdr:to>
    <xdr:cxnSp macro="">
      <xdr:nvCxnSpPr>
        <xdr:cNvPr id="26" name="Gerade Verbindung mit Pfeil 25"/>
        <xdr:cNvCxnSpPr/>
      </xdr:nvCxnSpPr>
      <xdr:spPr>
        <a:xfrm>
          <a:off x="1009650" y="6305550"/>
          <a:ext cx="14287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45</xdr:row>
      <xdr:rowOff>133350</xdr:rowOff>
    </xdr:from>
    <xdr:to>
      <xdr:col>11</xdr:col>
      <xdr:colOff>19050</xdr:colOff>
      <xdr:row>45</xdr:row>
      <xdr:rowOff>134938</xdr:rowOff>
    </xdr:to>
    <xdr:cxnSp macro="">
      <xdr:nvCxnSpPr>
        <xdr:cNvPr id="27" name="Gerade Verbindung mit Pfeil 26"/>
        <xdr:cNvCxnSpPr/>
      </xdr:nvCxnSpPr>
      <xdr:spPr>
        <a:xfrm>
          <a:off x="1009650" y="6581775"/>
          <a:ext cx="21621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48</xdr:row>
      <xdr:rowOff>0</xdr:rowOff>
    </xdr:from>
    <xdr:to>
      <xdr:col>10</xdr:col>
      <xdr:colOff>9525</xdr:colOff>
      <xdr:row>48</xdr:row>
      <xdr:rowOff>1588</xdr:rowOff>
    </xdr:to>
    <xdr:cxnSp macro="">
      <xdr:nvCxnSpPr>
        <xdr:cNvPr id="28" name="Gerade Verbindung mit Pfeil 27"/>
        <xdr:cNvCxnSpPr/>
      </xdr:nvCxnSpPr>
      <xdr:spPr>
        <a:xfrm>
          <a:off x="1000125" y="6877050"/>
          <a:ext cx="19240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50</xdr:row>
      <xdr:rowOff>0</xdr:rowOff>
    </xdr:from>
    <xdr:to>
      <xdr:col>6</xdr:col>
      <xdr:colOff>19050</xdr:colOff>
      <xdr:row>50</xdr:row>
      <xdr:rowOff>1588</xdr:rowOff>
    </xdr:to>
    <xdr:cxnSp macro="">
      <xdr:nvCxnSpPr>
        <xdr:cNvPr id="29" name="Gerade Verbindung mit Pfeil 28"/>
        <xdr:cNvCxnSpPr/>
      </xdr:nvCxnSpPr>
      <xdr:spPr>
        <a:xfrm>
          <a:off x="1019175" y="7162800"/>
          <a:ext cx="9620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51</xdr:row>
      <xdr:rowOff>133350</xdr:rowOff>
    </xdr:from>
    <xdr:to>
      <xdr:col>6</xdr:col>
      <xdr:colOff>19050</xdr:colOff>
      <xdr:row>51</xdr:row>
      <xdr:rowOff>134938</xdr:rowOff>
    </xdr:to>
    <xdr:cxnSp macro="">
      <xdr:nvCxnSpPr>
        <xdr:cNvPr id="30" name="Gerade Verbindung mit Pfeil 29"/>
        <xdr:cNvCxnSpPr/>
      </xdr:nvCxnSpPr>
      <xdr:spPr>
        <a:xfrm>
          <a:off x="1019175" y="7439025"/>
          <a:ext cx="9620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53</xdr:row>
      <xdr:rowOff>133350</xdr:rowOff>
    </xdr:from>
    <xdr:to>
      <xdr:col>6</xdr:col>
      <xdr:colOff>0</xdr:colOff>
      <xdr:row>53</xdr:row>
      <xdr:rowOff>134938</xdr:rowOff>
    </xdr:to>
    <xdr:cxnSp macro="">
      <xdr:nvCxnSpPr>
        <xdr:cNvPr id="31" name="Gerade Verbindung mit Pfeil 30"/>
        <xdr:cNvCxnSpPr/>
      </xdr:nvCxnSpPr>
      <xdr:spPr>
        <a:xfrm>
          <a:off x="1000125" y="7724775"/>
          <a:ext cx="9620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55</xdr:row>
      <xdr:rowOff>133350</xdr:rowOff>
    </xdr:from>
    <xdr:to>
      <xdr:col>6</xdr:col>
      <xdr:colOff>9525</xdr:colOff>
      <xdr:row>55</xdr:row>
      <xdr:rowOff>134938</xdr:rowOff>
    </xdr:to>
    <xdr:cxnSp macro="">
      <xdr:nvCxnSpPr>
        <xdr:cNvPr id="32" name="Gerade Verbindung mit Pfeil 31"/>
        <xdr:cNvCxnSpPr/>
      </xdr:nvCxnSpPr>
      <xdr:spPr>
        <a:xfrm>
          <a:off x="1009650" y="8010525"/>
          <a:ext cx="9620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57</xdr:row>
      <xdr:rowOff>133350</xdr:rowOff>
    </xdr:from>
    <xdr:to>
      <xdr:col>8</xdr:col>
      <xdr:colOff>9525</xdr:colOff>
      <xdr:row>57</xdr:row>
      <xdr:rowOff>134938</xdr:rowOff>
    </xdr:to>
    <xdr:cxnSp macro="">
      <xdr:nvCxnSpPr>
        <xdr:cNvPr id="33" name="Gerade Verbindung mit Pfeil 32"/>
        <xdr:cNvCxnSpPr/>
      </xdr:nvCxnSpPr>
      <xdr:spPr>
        <a:xfrm>
          <a:off x="1000125" y="8296275"/>
          <a:ext cx="14478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59</xdr:row>
      <xdr:rowOff>123825</xdr:rowOff>
    </xdr:from>
    <xdr:to>
      <xdr:col>9</xdr:col>
      <xdr:colOff>228600</xdr:colOff>
      <xdr:row>59</xdr:row>
      <xdr:rowOff>133350</xdr:rowOff>
    </xdr:to>
    <xdr:cxnSp macro="">
      <xdr:nvCxnSpPr>
        <xdr:cNvPr id="34" name="Gerade Verbindung mit Pfeil 33"/>
        <xdr:cNvCxnSpPr/>
      </xdr:nvCxnSpPr>
      <xdr:spPr>
        <a:xfrm flipV="1">
          <a:off x="1000125" y="8572500"/>
          <a:ext cx="190500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9525</xdr:rowOff>
    </xdr:from>
    <xdr:to>
      <xdr:col>6</xdr:col>
      <xdr:colOff>9525</xdr:colOff>
      <xdr:row>7</xdr:row>
      <xdr:rowOff>11113</xdr:rowOff>
    </xdr:to>
    <xdr:cxnSp macro="">
      <xdr:nvCxnSpPr>
        <xdr:cNvPr id="2" name="Gerade Verbindung mit Pfeil 1"/>
        <xdr:cNvCxnSpPr/>
      </xdr:nvCxnSpPr>
      <xdr:spPr>
        <a:xfrm>
          <a:off x="1009650" y="1019175"/>
          <a:ext cx="9620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11</xdr:row>
      <xdr:rowOff>0</xdr:rowOff>
    </xdr:from>
    <xdr:to>
      <xdr:col>8</xdr:col>
      <xdr:colOff>28575</xdr:colOff>
      <xdr:row>11</xdr:row>
      <xdr:rowOff>1588</xdr:rowOff>
    </xdr:to>
    <xdr:cxnSp macro="">
      <xdr:nvCxnSpPr>
        <xdr:cNvPr id="3" name="Gerade Verbindung mit Pfeil 2"/>
        <xdr:cNvCxnSpPr/>
      </xdr:nvCxnSpPr>
      <xdr:spPr>
        <a:xfrm>
          <a:off x="1019175" y="1581150"/>
          <a:ext cx="14478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400050</xdr:colOff>
      <xdr:row>8</xdr:row>
      <xdr:rowOff>123825</xdr:rowOff>
    </xdr:from>
    <xdr:to>
      <xdr:col>6</xdr:col>
      <xdr:colOff>190500</xdr:colOff>
      <xdr:row>8</xdr:row>
      <xdr:rowOff>133350</xdr:rowOff>
    </xdr:to>
    <xdr:cxnSp macro="">
      <xdr:nvCxnSpPr>
        <xdr:cNvPr id="4" name="Gerade Verbindung mit Pfeil 3"/>
        <xdr:cNvCxnSpPr/>
      </xdr:nvCxnSpPr>
      <xdr:spPr>
        <a:xfrm>
          <a:off x="962025" y="1276350"/>
          <a:ext cx="119062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9525</xdr:rowOff>
    </xdr:from>
    <xdr:to>
      <xdr:col>8</xdr:col>
      <xdr:colOff>0</xdr:colOff>
      <xdr:row>13</xdr:row>
      <xdr:rowOff>11113</xdr:rowOff>
    </xdr:to>
    <xdr:cxnSp macro="">
      <xdr:nvCxnSpPr>
        <xdr:cNvPr id="5" name="Gerade Verbindung mit Pfeil 4"/>
        <xdr:cNvCxnSpPr/>
      </xdr:nvCxnSpPr>
      <xdr:spPr>
        <a:xfrm>
          <a:off x="1009650" y="1876425"/>
          <a:ext cx="14287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15</xdr:row>
      <xdr:rowOff>0</xdr:rowOff>
    </xdr:from>
    <xdr:to>
      <xdr:col>11</xdr:col>
      <xdr:colOff>19050</xdr:colOff>
      <xdr:row>15</xdr:row>
      <xdr:rowOff>1588</xdr:rowOff>
    </xdr:to>
    <xdr:cxnSp macro="">
      <xdr:nvCxnSpPr>
        <xdr:cNvPr id="6" name="Gerade Verbindung mit Pfeil 5"/>
        <xdr:cNvCxnSpPr/>
      </xdr:nvCxnSpPr>
      <xdr:spPr>
        <a:xfrm>
          <a:off x="1009650" y="2152650"/>
          <a:ext cx="21621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17</xdr:row>
      <xdr:rowOff>9525</xdr:rowOff>
    </xdr:from>
    <xdr:to>
      <xdr:col>10</xdr:col>
      <xdr:colOff>9525</xdr:colOff>
      <xdr:row>17</xdr:row>
      <xdr:rowOff>11113</xdr:rowOff>
    </xdr:to>
    <xdr:cxnSp macro="">
      <xdr:nvCxnSpPr>
        <xdr:cNvPr id="7" name="Gerade Verbindung mit Pfeil 6"/>
        <xdr:cNvCxnSpPr/>
      </xdr:nvCxnSpPr>
      <xdr:spPr>
        <a:xfrm>
          <a:off x="1000125" y="2447925"/>
          <a:ext cx="19240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19</xdr:row>
      <xdr:rowOff>9525</xdr:rowOff>
    </xdr:from>
    <xdr:to>
      <xdr:col>6</xdr:col>
      <xdr:colOff>19050</xdr:colOff>
      <xdr:row>19</xdr:row>
      <xdr:rowOff>11113</xdr:rowOff>
    </xdr:to>
    <xdr:cxnSp macro="">
      <xdr:nvCxnSpPr>
        <xdr:cNvPr id="8" name="Gerade Verbindung mit Pfeil 7"/>
        <xdr:cNvCxnSpPr/>
      </xdr:nvCxnSpPr>
      <xdr:spPr>
        <a:xfrm>
          <a:off x="1019175" y="2733675"/>
          <a:ext cx="9620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21</xdr:row>
      <xdr:rowOff>0</xdr:rowOff>
    </xdr:from>
    <xdr:to>
      <xdr:col>6</xdr:col>
      <xdr:colOff>19050</xdr:colOff>
      <xdr:row>21</xdr:row>
      <xdr:rowOff>1588</xdr:rowOff>
    </xdr:to>
    <xdr:cxnSp macro="">
      <xdr:nvCxnSpPr>
        <xdr:cNvPr id="9" name="Gerade Verbindung mit Pfeil 8"/>
        <xdr:cNvCxnSpPr/>
      </xdr:nvCxnSpPr>
      <xdr:spPr>
        <a:xfrm>
          <a:off x="1019175" y="3009900"/>
          <a:ext cx="9620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23</xdr:row>
      <xdr:rowOff>0</xdr:rowOff>
    </xdr:from>
    <xdr:to>
      <xdr:col>6</xdr:col>
      <xdr:colOff>0</xdr:colOff>
      <xdr:row>23</xdr:row>
      <xdr:rowOff>1588</xdr:rowOff>
    </xdr:to>
    <xdr:cxnSp macro="">
      <xdr:nvCxnSpPr>
        <xdr:cNvPr id="10" name="Gerade Verbindung mit Pfeil 9"/>
        <xdr:cNvCxnSpPr/>
      </xdr:nvCxnSpPr>
      <xdr:spPr>
        <a:xfrm>
          <a:off x="1000125" y="3295650"/>
          <a:ext cx="9620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25</xdr:row>
      <xdr:rowOff>0</xdr:rowOff>
    </xdr:from>
    <xdr:to>
      <xdr:col>6</xdr:col>
      <xdr:colOff>9525</xdr:colOff>
      <xdr:row>25</xdr:row>
      <xdr:rowOff>1588</xdr:rowOff>
    </xdr:to>
    <xdr:cxnSp macro="">
      <xdr:nvCxnSpPr>
        <xdr:cNvPr id="11" name="Gerade Verbindung mit Pfeil 10"/>
        <xdr:cNvCxnSpPr/>
      </xdr:nvCxnSpPr>
      <xdr:spPr>
        <a:xfrm>
          <a:off x="1009650" y="3581400"/>
          <a:ext cx="9620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27</xdr:row>
      <xdr:rowOff>0</xdr:rowOff>
    </xdr:from>
    <xdr:to>
      <xdr:col>8</xdr:col>
      <xdr:colOff>9525</xdr:colOff>
      <xdr:row>27</xdr:row>
      <xdr:rowOff>1588</xdr:rowOff>
    </xdr:to>
    <xdr:cxnSp macro="">
      <xdr:nvCxnSpPr>
        <xdr:cNvPr id="12" name="Gerade Verbindung mit Pfeil 11"/>
        <xdr:cNvCxnSpPr/>
      </xdr:nvCxnSpPr>
      <xdr:spPr>
        <a:xfrm>
          <a:off x="1000125" y="3867150"/>
          <a:ext cx="14478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28</xdr:row>
      <xdr:rowOff>133350</xdr:rowOff>
    </xdr:from>
    <xdr:to>
      <xdr:col>9</xdr:col>
      <xdr:colOff>228600</xdr:colOff>
      <xdr:row>29</xdr:row>
      <xdr:rowOff>0</xdr:rowOff>
    </xdr:to>
    <xdr:cxnSp macro="">
      <xdr:nvCxnSpPr>
        <xdr:cNvPr id="13" name="Gerade Verbindung mit Pfeil 12"/>
        <xdr:cNvCxnSpPr/>
      </xdr:nvCxnSpPr>
      <xdr:spPr>
        <a:xfrm flipV="1">
          <a:off x="1000125" y="4143375"/>
          <a:ext cx="190500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38</xdr:row>
      <xdr:rowOff>0</xdr:rowOff>
    </xdr:from>
    <xdr:to>
      <xdr:col>6</xdr:col>
      <xdr:colOff>9525</xdr:colOff>
      <xdr:row>38</xdr:row>
      <xdr:rowOff>1588</xdr:rowOff>
    </xdr:to>
    <xdr:cxnSp macro="">
      <xdr:nvCxnSpPr>
        <xdr:cNvPr id="14" name="Gerade Verbindung mit Pfeil 13"/>
        <xdr:cNvCxnSpPr/>
      </xdr:nvCxnSpPr>
      <xdr:spPr>
        <a:xfrm>
          <a:off x="1009650" y="5448300"/>
          <a:ext cx="9620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41</xdr:row>
      <xdr:rowOff>133350</xdr:rowOff>
    </xdr:from>
    <xdr:to>
      <xdr:col>8</xdr:col>
      <xdr:colOff>28575</xdr:colOff>
      <xdr:row>41</xdr:row>
      <xdr:rowOff>134938</xdr:rowOff>
    </xdr:to>
    <xdr:cxnSp macro="">
      <xdr:nvCxnSpPr>
        <xdr:cNvPr id="15" name="Gerade Verbindung mit Pfeil 14"/>
        <xdr:cNvCxnSpPr/>
      </xdr:nvCxnSpPr>
      <xdr:spPr>
        <a:xfrm>
          <a:off x="1019175" y="6010275"/>
          <a:ext cx="14478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39</xdr:row>
      <xdr:rowOff>133350</xdr:rowOff>
    </xdr:from>
    <xdr:to>
      <xdr:col>7</xdr:col>
      <xdr:colOff>0</xdr:colOff>
      <xdr:row>40</xdr:row>
      <xdr:rowOff>0</xdr:rowOff>
    </xdr:to>
    <xdr:cxnSp macro="">
      <xdr:nvCxnSpPr>
        <xdr:cNvPr id="16" name="Gerade Verbindung mit Pfeil 15"/>
        <xdr:cNvCxnSpPr/>
      </xdr:nvCxnSpPr>
      <xdr:spPr>
        <a:xfrm>
          <a:off x="1009650" y="5724525"/>
          <a:ext cx="119062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44</xdr:row>
      <xdr:rowOff>0</xdr:rowOff>
    </xdr:from>
    <xdr:to>
      <xdr:col>8</xdr:col>
      <xdr:colOff>0</xdr:colOff>
      <xdr:row>44</xdr:row>
      <xdr:rowOff>1588</xdr:rowOff>
    </xdr:to>
    <xdr:cxnSp macro="">
      <xdr:nvCxnSpPr>
        <xdr:cNvPr id="17" name="Gerade Verbindung mit Pfeil 16"/>
        <xdr:cNvCxnSpPr/>
      </xdr:nvCxnSpPr>
      <xdr:spPr>
        <a:xfrm>
          <a:off x="1009650" y="6305550"/>
          <a:ext cx="14287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45</xdr:row>
      <xdr:rowOff>133350</xdr:rowOff>
    </xdr:from>
    <xdr:to>
      <xdr:col>11</xdr:col>
      <xdr:colOff>19050</xdr:colOff>
      <xdr:row>45</xdr:row>
      <xdr:rowOff>134938</xdr:rowOff>
    </xdr:to>
    <xdr:cxnSp macro="">
      <xdr:nvCxnSpPr>
        <xdr:cNvPr id="18" name="Gerade Verbindung mit Pfeil 17"/>
        <xdr:cNvCxnSpPr/>
      </xdr:nvCxnSpPr>
      <xdr:spPr>
        <a:xfrm>
          <a:off x="1009650" y="6581775"/>
          <a:ext cx="21621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48</xdr:row>
      <xdr:rowOff>0</xdr:rowOff>
    </xdr:from>
    <xdr:to>
      <xdr:col>10</xdr:col>
      <xdr:colOff>9525</xdr:colOff>
      <xdr:row>48</xdr:row>
      <xdr:rowOff>1588</xdr:rowOff>
    </xdr:to>
    <xdr:cxnSp macro="">
      <xdr:nvCxnSpPr>
        <xdr:cNvPr id="19" name="Gerade Verbindung mit Pfeil 18"/>
        <xdr:cNvCxnSpPr/>
      </xdr:nvCxnSpPr>
      <xdr:spPr>
        <a:xfrm>
          <a:off x="1000125" y="6877050"/>
          <a:ext cx="19240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50</xdr:row>
      <xdr:rowOff>0</xdr:rowOff>
    </xdr:from>
    <xdr:to>
      <xdr:col>6</xdr:col>
      <xdr:colOff>19050</xdr:colOff>
      <xdr:row>50</xdr:row>
      <xdr:rowOff>1588</xdr:rowOff>
    </xdr:to>
    <xdr:cxnSp macro="">
      <xdr:nvCxnSpPr>
        <xdr:cNvPr id="20" name="Gerade Verbindung mit Pfeil 19"/>
        <xdr:cNvCxnSpPr/>
      </xdr:nvCxnSpPr>
      <xdr:spPr>
        <a:xfrm>
          <a:off x="1019175" y="7162800"/>
          <a:ext cx="9620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51</xdr:row>
      <xdr:rowOff>133350</xdr:rowOff>
    </xdr:from>
    <xdr:to>
      <xdr:col>6</xdr:col>
      <xdr:colOff>19050</xdr:colOff>
      <xdr:row>51</xdr:row>
      <xdr:rowOff>134938</xdr:rowOff>
    </xdr:to>
    <xdr:cxnSp macro="">
      <xdr:nvCxnSpPr>
        <xdr:cNvPr id="21" name="Gerade Verbindung mit Pfeil 20"/>
        <xdr:cNvCxnSpPr/>
      </xdr:nvCxnSpPr>
      <xdr:spPr>
        <a:xfrm>
          <a:off x="1019175" y="7439025"/>
          <a:ext cx="9620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53</xdr:row>
      <xdr:rowOff>133350</xdr:rowOff>
    </xdr:from>
    <xdr:to>
      <xdr:col>6</xdr:col>
      <xdr:colOff>0</xdr:colOff>
      <xdr:row>53</xdr:row>
      <xdr:rowOff>134938</xdr:rowOff>
    </xdr:to>
    <xdr:cxnSp macro="">
      <xdr:nvCxnSpPr>
        <xdr:cNvPr id="22" name="Gerade Verbindung mit Pfeil 21"/>
        <xdr:cNvCxnSpPr/>
      </xdr:nvCxnSpPr>
      <xdr:spPr>
        <a:xfrm>
          <a:off x="1000125" y="7724775"/>
          <a:ext cx="9620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55</xdr:row>
      <xdr:rowOff>133350</xdr:rowOff>
    </xdr:from>
    <xdr:to>
      <xdr:col>6</xdr:col>
      <xdr:colOff>9525</xdr:colOff>
      <xdr:row>55</xdr:row>
      <xdr:rowOff>134938</xdr:rowOff>
    </xdr:to>
    <xdr:cxnSp macro="">
      <xdr:nvCxnSpPr>
        <xdr:cNvPr id="23" name="Gerade Verbindung mit Pfeil 22"/>
        <xdr:cNvCxnSpPr/>
      </xdr:nvCxnSpPr>
      <xdr:spPr>
        <a:xfrm>
          <a:off x="1009650" y="8010525"/>
          <a:ext cx="9620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57</xdr:row>
      <xdr:rowOff>133350</xdr:rowOff>
    </xdr:from>
    <xdr:to>
      <xdr:col>8</xdr:col>
      <xdr:colOff>9525</xdr:colOff>
      <xdr:row>57</xdr:row>
      <xdr:rowOff>134938</xdr:rowOff>
    </xdr:to>
    <xdr:cxnSp macro="">
      <xdr:nvCxnSpPr>
        <xdr:cNvPr id="24" name="Gerade Verbindung mit Pfeil 23"/>
        <xdr:cNvCxnSpPr/>
      </xdr:nvCxnSpPr>
      <xdr:spPr>
        <a:xfrm>
          <a:off x="1000125" y="8296275"/>
          <a:ext cx="14478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59</xdr:row>
      <xdr:rowOff>123825</xdr:rowOff>
    </xdr:from>
    <xdr:to>
      <xdr:col>9</xdr:col>
      <xdr:colOff>228600</xdr:colOff>
      <xdr:row>59</xdr:row>
      <xdr:rowOff>133350</xdr:rowOff>
    </xdr:to>
    <xdr:cxnSp macro="">
      <xdr:nvCxnSpPr>
        <xdr:cNvPr id="25" name="Gerade Verbindung mit Pfeil 24"/>
        <xdr:cNvCxnSpPr/>
      </xdr:nvCxnSpPr>
      <xdr:spPr>
        <a:xfrm flipV="1">
          <a:off x="1000125" y="8572500"/>
          <a:ext cx="190500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W38"/>
  <sheetViews>
    <sheetView zoomScaleNormal="100" zoomScalePageLayoutView="60" workbookViewId="0">
      <selection activeCell="H30" sqref="H30"/>
    </sheetView>
  </sheetViews>
  <sheetFormatPr baseColWidth="10" defaultRowHeight="12.75"/>
  <cols>
    <col min="1" max="1" width="6" style="1"/>
    <col min="2" max="2" width="22.28515625" style="1"/>
    <col min="3" max="3" width="1.42578125" style="1"/>
    <col min="4" max="4" width="22.28515625" style="1"/>
    <col min="5" max="5" width="1.28515625" style="1"/>
    <col min="6" max="6" width="22.7109375" style="1"/>
    <col min="7" max="7" width="1.140625" style="1"/>
    <col min="8" max="8" width="22.140625" style="1"/>
    <col min="9" max="9" width="1.28515625" style="1"/>
    <col min="10" max="10" width="22.140625" style="1"/>
    <col min="11" max="11" width="1.42578125" style="1"/>
    <col min="12" max="12" width="22.28515625" style="1"/>
    <col min="13" max="257" width="11.5703125" style="1"/>
  </cols>
  <sheetData>
    <row r="1" spans="1:12" s="3" customFormat="1" ht="13.5" thickBot="1">
      <c r="A1" s="2"/>
      <c r="B1" s="3" t="s">
        <v>0</v>
      </c>
      <c r="D1" s="3" t="s">
        <v>1</v>
      </c>
      <c r="F1" s="3" t="s">
        <v>2</v>
      </c>
      <c r="H1" s="3" t="s">
        <v>3</v>
      </c>
      <c r="J1" s="3" t="s">
        <v>4</v>
      </c>
      <c r="L1" s="3" t="s">
        <v>5</v>
      </c>
    </row>
    <row r="2" spans="1:12" s="3" customFormat="1">
      <c r="A2" s="1" t="s">
        <v>6</v>
      </c>
      <c r="B2" s="4" t="s">
        <v>7</v>
      </c>
      <c r="C2" s="5"/>
      <c r="D2" s="4" t="s">
        <v>7</v>
      </c>
      <c r="E2" s="5"/>
      <c r="F2" s="4" t="s">
        <v>7</v>
      </c>
      <c r="G2" s="5"/>
      <c r="H2" s="4" t="s">
        <v>7</v>
      </c>
      <c r="I2" s="5"/>
      <c r="J2" s="6" t="s">
        <v>7</v>
      </c>
      <c r="K2" s="5"/>
      <c r="L2" s="6" t="s">
        <v>7</v>
      </c>
    </row>
    <row r="3" spans="1:12">
      <c r="A3" s="1" t="s">
        <v>8</v>
      </c>
      <c r="B3" s="7" t="s">
        <v>9</v>
      </c>
      <c r="C3" s="5"/>
      <c r="D3" s="7" t="s">
        <v>9</v>
      </c>
      <c r="E3" s="5"/>
      <c r="F3" s="7" t="s">
        <v>9</v>
      </c>
      <c r="G3" s="5"/>
      <c r="H3" s="7" t="s">
        <v>9</v>
      </c>
      <c r="I3" s="5"/>
      <c r="J3" s="8" t="s">
        <v>9</v>
      </c>
      <c r="K3" s="5"/>
      <c r="L3" s="8" t="s">
        <v>9</v>
      </c>
    </row>
    <row r="4" spans="1:12">
      <c r="A4" s="1" t="s">
        <v>10</v>
      </c>
      <c r="B4" s="9" t="s">
        <v>11</v>
      </c>
      <c r="C4" s="5"/>
      <c r="D4" s="9" t="s">
        <v>11</v>
      </c>
      <c r="E4" s="5"/>
      <c r="F4" s="9" t="s">
        <v>11</v>
      </c>
      <c r="G4" s="5"/>
      <c r="H4" s="9" t="s">
        <v>11</v>
      </c>
      <c r="I4" s="5"/>
      <c r="J4" s="10" t="s">
        <v>11</v>
      </c>
      <c r="K4" s="5"/>
      <c r="L4" s="10" t="s">
        <v>11</v>
      </c>
    </row>
    <row r="5" spans="1:12">
      <c r="A5" s="1" t="s">
        <v>12</v>
      </c>
      <c r="B5" s="11" t="s">
        <v>13</v>
      </c>
      <c r="C5" s="5"/>
      <c r="D5" s="11" t="s">
        <v>13</v>
      </c>
      <c r="E5" s="5"/>
      <c r="F5" s="11" t="s">
        <v>13</v>
      </c>
      <c r="G5" s="5"/>
      <c r="H5" s="11" t="s">
        <v>13</v>
      </c>
      <c r="I5" s="5"/>
      <c r="J5" s="12" t="s">
        <v>13</v>
      </c>
      <c r="K5" s="5"/>
      <c r="L5" s="12" t="s">
        <v>13</v>
      </c>
    </row>
    <row r="6" spans="1:12">
      <c r="A6" s="1" t="s">
        <v>14</v>
      </c>
      <c r="B6" s="13" t="s">
        <v>15</v>
      </c>
      <c r="C6" s="5"/>
      <c r="D6" s="13" t="s">
        <v>15</v>
      </c>
      <c r="E6" s="5"/>
      <c r="F6" s="13" t="s">
        <v>15</v>
      </c>
      <c r="G6" s="5"/>
      <c r="H6" s="13" t="s">
        <v>15</v>
      </c>
      <c r="I6" s="5"/>
      <c r="J6" s="14" t="s">
        <v>15</v>
      </c>
      <c r="K6" s="5"/>
      <c r="L6" s="14" t="s">
        <v>15</v>
      </c>
    </row>
    <row r="7" spans="1:12">
      <c r="A7" s="1" t="s">
        <v>16</v>
      </c>
      <c r="B7" s="15" t="s">
        <v>17</v>
      </c>
      <c r="C7" s="5"/>
      <c r="D7" s="15" t="s">
        <v>17</v>
      </c>
      <c r="E7" s="5"/>
      <c r="F7" s="15" t="s">
        <v>17</v>
      </c>
      <c r="G7" s="5"/>
      <c r="H7" s="15" t="s">
        <v>17</v>
      </c>
      <c r="I7" s="5"/>
      <c r="J7" s="16" t="s">
        <v>17</v>
      </c>
      <c r="K7" s="5"/>
      <c r="L7" s="16" t="s">
        <v>17</v>
      </c>
    </row>
    <row r="8" spans="1:12">
      <c r="A8" s="1" t="s">
        <v>18</v>
      </c>
      <c r="B8" s="13" t="s">
        <v>19</v>
      </c>
      <c r="C8" s="5"/>
      <c r="D8" s="13" t="s">
        <v>19</v>
      </c>
      <c r="E8" s="5"/>
      <c r="F8" s="13" t="s">
        <v>19</v>
      </c>
      <c r="G8" s="5"/>
      <c r="H8" s="13" t="s">
        <v>19</v>
      </c>
      <c r="I8" s="5"/>
      <c r="J8" s="14" t="s">
        <v>19</v>
      </c>
      <c r="K8" s="5"/>
      <c r="L8" s="14" t="s">
        <v>19</v>
      </c>
    </row>
    <row r="9" spans="1:12">
      <c r="A9" s="1" t="s">
        <v>20</v>
      </c>
      <c r="B9" s="15" t="s">
        <v>21</v>
      </c>
      <c r="C9" s="5"/>
      <c r="D9" s="15" t="s">
        <v>21</v>
      </c>
      <c r="E9" s="5"/>
      <c r="F9" s="15" t="s">
        <v>21</v>
      </c>
      <c r="G9" s="5"/>
      <c r="H9" s="15" t="s">
        <v>21</v>
      </c>
      <c r="I9" s="5"/>
      <c r="J9" s="16" t="s">
        <v>21</v>
      </c>
      <c r="K9" s="5"/>
      <c r="L9" s="16" t="s">
        <v>21</v>
      </c>
    </row>
    <row r="10" spans="1:12">
      <c r="A10" s="1" t="s">
        <v>22</v>
      </c>
      <c r="B10" s="13" t="s">
        <v>23</v>
      </c>
      <c r="C10" s="5"/>
      <c r="D10" s="13" t="s">
        <v>23</v>
      </c>
      <c r="E10" s="5"/>
      <c r="F10" s="13" t="s">
        <v>23</v>
      </c>
      <c r="G10" s="5"/>
      <c r="H10" s="13" t="s">
        <v>23</v>
      </c>
      <c r="I10" s="5"/>
      <c r="J10" s="17" t="s">
        <v>24</v>
      </c>
      <c r="K10" s="5"/>
      <c r="L10" s="17" t="s">
        <v>24</v>
      </c>
    </row>
    <row r="11" spans="1:12">
      <c r="A11" s="1" t="s">
        <v>25</v>
      </c>
      <c r="B11" s="15" t="s">
        <v>26</v>
      </c>
      <c r="C11" s="5"/>
      <c r="D11" s="15" t="s">
        <v>26</v>
      </c>
      <c r="E11" s="5"/>
      <c r="F11" s="15" t="s">
        <v>26</v>
      </c>
      <c r="G11" s="5"/>
      <c r="H11" s="15" t="s">
        <v>26</v>
      </c>
      <c r="I11" s="5"/>
      <c r="J11" s="18" t="s">
        <v>27</v>
      </c>
      <c r="K11" s="5"/>
      <c r="L11" s="18" t="s">
        <v>27</v>
      </c>
    </row>
    <row r="12" spans="1:12">
      <c r="A12" s="1" t="s">
        <v>28</v>
      </c>
      <c r="B12" s="13" t="s">
        <v>29</v>
      </c>
      <c r="C12" s="19"/>
      <c r="D12" s="13" t="s">
        <v>29</v>
      </c>
      <c r="E12" s="19"/>
      <c r="F12" s="20" t="s">
        <v>24</v>
      </c>
      <c r="G12" s="5"/>
      <c r="H12" s="20" t="s">
        <v>24</v>
      </c>
      <c r="I12" s="5"/>
      <c r="J12" s="5"/>
      <c r="K12" s="5"/>
      <c r="L12" s="5"/>
    </row>
    <row r="13" spans="1:12">
      <c r="A13" s="5" t="s">
        <v>30</v>
      </c>
      <c r="B13" s="276" t="s">
        <v>31</v>
      </c>
      <c r="C13" s="277"/>
      <c r="D13" s="276" t="s">
        <v>31</v>
      </c>
      <c r="E13" s="277"/>
      <c r="F13" s="278" t="s">
        <v>27</v>
      </c>
      <c r="G13" s="279"/>
      <c r="H13" s="278" t="s">
        <v>27</v>
      </c>
      <c r="I13" s="280"/>
      <c r="J13" s="279"/>
      <c r="K13" s="279"/>
      <c r="L13" s="279"/>
    </row>
    <row r="14" spans="1:12">
      <c r="A14" s="1" t="s">
        <v>6</v>
      </c>
      <c r="B14" s="20" t="s">
        <v>24</v>
      </c>
      <c r="C14" s="5"/>
      <c r="D14" s="20" t="s">
        <v>24</v>
      </c>
      <c r="E14" s="5"/>
      <c r="F14" s="21" t="s">
        <v>33</v>
      </c>
      <c r="G14" s="5"/>
      <c r="H14" s="21" t="s">
        <v>33</v>
      </c>
      <c r="I14" s="5"/>
      <c r="K14" s="5"/>
    </row>
    <row r="15" spans="1:12">
      <c r="A15" s="1" t="s">
        <v>8</v>
      </c>
      <c r="B15" s="21" t="s">
        <v>27</v>
      </c>
      <c r="C15" s="5"/>
      <c r="D15" s="21" t="s">
        <v>27</v>
      </c>
      <c r="E15" s="5"/>
      <c r="F15" s="23" t="s">
        <v>34</v>
      </c>
      <c r="G15" s="5"/>
      <c r="H15" s="23" t="s">
        <v>34</v>
      </c>
      <c r="I15" s="5"/>
      <c r="K15" s="5"/>
    </row>
    <row r="16" spans="1:12">
      <c r="A16" s="1" t="s">
        <v>10</v>
      </c>
      <c r="B16" s="21" t="s">
        <v>33</v>
      </c>
      <c r="C16" s="5"/>
      <c r="D16" s="21" t="s">
        <v>33</v>
      </c>
      <c r="E16" s="5"/>
      <c r="F16" s="23" t="s">
        <v>35</v>
      </c>
      <c r="G16" s="5"/>
      <c r="H16" s="23" t="s">
        <v>35</v>
      </c>
      <c r="I16" s="5"/>
      <c r="J16" s="5"/>
      <c r="K16" s="5"/>
    </row>
    <row r="17" spans="1:12">
      <c r="A17" s="1" t="s">
        <v>12</v>
      </c>
      <c r="B17" s="21" t="s">
        <v>37</v>
      </c>
      <c r="C17" s="5"/>
      <c r="D17" s="21" t="s">
        <v>37</v>
      </c>
      <c r="E17" s="5"/>
      <c r="F17" s="23"/>
      <c r="G17" s="5"/>
      <c r="H17" s="23" t="s">
        <v>142</v>
      </c>
      <c r="I17" s="5"/>
      <c r="J17" s="5"/>
      <c r="K17" s="5"/>
    </row>
    <row r="18" spans="1:12">
      <c r="A18" s="1" t="s">
        <v>14</v>
      </c>
      <c r="B18" s="23"/>
      <c r="D18" s="23" t="s">
        <v>34</v>
      </c>
      <c r="E18" s="5"/>
      <c r="F18" s="23"/>
      <c r="H18" s="23" t="s">
        <v>143</v>
      </c>
      <c r="I18" s="5"/>
      <c r="J18" s="5"/>
      <c r="K18" s="5"/>
      <c r="L18" s="22" t="s">
        <v>32</v>
      </c>
    </row>
    <row r="19" spans="1:12" ht="13.5" thickBot="1">
      <c r="A19" s="1" t="s">
        <v>16</v>
      </c>
      <c r="B19" s="23"/>
      <c r="C19" s="5"/>
      <c r="D19" s="23" t="s">
        <v>35</v>
      </c>
      <c r="E19" s="5"/>
      <c r="F19" s="25"/>
      <c r="G19" s="5"/>
      <c r="H19" s="25" t="s">
        <v>38</v>
      </c>
      <c r="I19" s="5"/>
      <c r="J19" s="5"/>
    </row>
    <row r="20" spans="1:12">
      <c r="A20" s="1" t="s">
        <v>18</v>
      </c>
      <c r="B20" s="23"/>
      <c r="C20" s="5"/>
      <c r="D20" s="23" t="s">
        <v>227</v>
      </c>
      <c r="E20" s="5"/>
      <c r="F20" s="5"/>
      <c r="G20" s="5"/>
      <c r="H20" s="5"/>
      <c r="I20" s="5"/>
      <c r="J20" s="5"/>
      <c r="K20" s="5"/>
    </row>
    <row r="21" spans="1:12">
      <c r="A21" s="1" t="s">
        <v>20</v>
      </c>
      <c r="B21" s="23"/>
      <c r="C21" s="5"/>
      <c r="D21" s="23"/>
      <c r="E21" s="5"/>
      <c r="G21" s="5"/>
      <c r="H21" s="5"/>
      <c r="I21" s="5"/>
      <c r="J21" s="5"/>
      <c r="K21" s="5"/>
      <c r="L21" s="22" t="s">
        <v>36</v>
      </c>
    </row>
    <row r="22" spans="1:12">
      <c r="A22" s="1" t="s">
        <v>22</v>
      </c>
      <c r="B22" s="23"/>
      <c r="C22" s="5"/>
      <c r="D22" s="23" t="s">
        <v>226</v>
      </c>
      <c r="E22" s="5"/>
      <c r="F22" s="5"/>
      <c r="G22" s="5"/>
      <c r="H22" s="5"/>
      <c r="I22" s="5"/>
      <c r="J22" s="5"/>
      <c r="K22" s="5"/>
      <c r="L22" s="22" t="s">
        <v>39</v>
      </c>
    </row>
    <row r="23" spans="1:12">
      <c r="A23" s="1" t="s">
        <v>25</v>
      </c>
      <c r="B23" s="23" t="s">
        <v>197</v>
      </c>
      <c r="C23" s="5"/>
      <c r="D23" s="23"/>
      <c r="E23" s="5"/>
      <c r="F23" s="5"/>
      <c r="G23" s="5"/>
      <c r="H23" s="5"/>
      <c r="I23" s="5"/>
      <c r="J23" s="5"/>
      <c r="K23" s="5"/>
      <c r="L23" s="24"/>
    </row>
    <row r="24" spans="1:12">
      <c r="A24" s="1" t="s">
        <v>28</v>
      </c>
      <c r="B24" s="23" t="s">
        <v>198</v>
      </c>
      <c r="C24" s="5"/>
      <c r="D24" s="23"/>
      <c r="E24" s="5"/>
      <c r="F24" s="5"/>
      <c r="G24" s="5"/>
      <c r="H24" s="5"/>
      <c r="I24" s="5"/>
      <c r="J24" s="5"/>
      <c r="K24" s="5"/>
      <c r="L24" s="24"/>
    </row>
    <row r="25" spans="1:12" ht="13.5" thickBot="1">
      <c r="A25" s="1" t="s">
        <v>30</v>
      </c>
      <c r="B25" s="25" t="s">
        <v>199</v>
      </c>
      <c r="D25" s="25"/>
      <c r="L25" s="22">
        <v>1.77</v>
      </c>
    </row>
    <row r="26" spans="1:12" ht="13.5" thickBot="1">
      <c r="F26" s="5"/>
    </row>
    <row r="27" spans="1:12">
      <c r="A27" s="1" t="s">
        <v>6</v>
      </c>
      <c r="D27" s="26" t="s">
        <v>40</v>
      </c>
      <c r="E27" s="5"/>
      <c r="F27" s="26" t="s">
        <v>224</v>
      </c>
      <c r="G27" s="5"/>
      <c r="H27" s="26" t="s">
        <v>41</v>
      </c>
    </row>
    <row r="28" spans="1:12">
      <c r="A28" s="1" t="s">
        <v>8</v>
      </c>
      <c r="D28" s="23" t="s">
        <v>223</v>
      </c>
      <c r="E28" s="5"/>
      <c r="F28" s="23" t="s">
        <v>225</v>
      </c>
      <c r="G28" s="5"/>
      <c r="H28" s="23" t="s">
        <v>43</v>
      </c>
    </row>
    <row r="29" spans="1:12">
      <c r="A29" s="1" t="s">
        <v>10</v>
      </c>
      <c r="D29" s="23"/>
      <c r="E29" s="5"/>
      <c r="F29" s="23" t="s">
        <v>45</v>
      </c>
      <c r="G29" s="5"/>
      <c r="H29" s="23" t="s">
        <v>46</v>
      </c>
    </row>
    <row r="30" spans="1:12">
      <c r="A30" s="1" t="s">
        <v>12</v>
      </c>
      <c r="D30" s="23"/>
      <c r="E30" s="5"/>
      <c r="F30" s="23" t="s">
        <v>325</v>
      </c>
      <c r="G30" s="5"/>
      <c r="H30" s="23" t="s">
        <v>356</v>
      </c>
    </row>
    <row r="31" spans="1:12">
      <c r="A31" s="1" t="s">
        <v>14</v>
      </c>
      <c r="D31" s="23"/>
      <c r="E31" s="5"/>
      <c r="F31" s="23"/>
      <c r="G31" s="5"/>
      <c r="H31" s="23"/>
      <c r="J31" s="27" t="s">
        <v>42</v>
      </c>
    </row>
    <row r="32" spans="1:12" ht="13.5" thickBot="1">
      <c r="A32" s="1" t="s">
        <v>16</v>
      </c>
      <c r="D32" s="25"/>
      <c r="E32" s="5"/>
      <c r="F32" s="23"/>
      <c r="G32" s="5"/>
      <c r="H32" s="25"/>
      <c r="J32" s="27" t="s">
        <v>44</v>
      </c>
    </row>
    <row r="33" spans="1:10">
      <c r="A33" s="1" t="s">
        <v>18</v>
      </c>
      <c r="F33" s="23"/>
      <c r="J33" s="27" t="s">
        <v>47</v>
      </c>
    </row>
    <row r="34" spans="1:10" ht="13.5" thickBot="1">
      <c r="A34" s="1" t="s">
        <v>20</v>
      </c>
      <c r="F34" s="25"/>
      <c r="J34" s="27" t="s">
        <v>48</v>
      </c>
    </row>
    <row r="35" spans="1:10">
      <c r="A35" s="1" t="s">
        <v>22</v>
      </c>
      <c r="F35" s="5"/>
    </row>
    <row r="36" spans="1:10">
      <c r="A36" s="1" t="s">
        <v>25</v>
      </c>
      <c r="F36" s="5"/>
    </row>
    <row r="37" spans="1:10">
      <c r="A37" s="1" t="s">
        <v>28</v>
      </c>
      <c r="F37" s="5"/>
      <c r="G37" s="28">
        <v>40143</v>
      </c>
    </row>
    <row r="38" spans="1:10">
      <c r="A38" s="1" t="s">
        <v>30</v>
      </c>
      <c r="F38" s="5"/>
    </row>
  </sheetData>
  <printOptions gridLines="1"/>
  <pageMargins left="0.19685039370078741" right="0.15748031496062992" top="0.35433070866141736" bottom="0.35433070866141736" header="0.51181102362204722" footer="0.15748031496062992"/>
  <pageSetup paperSize="9" firstPageNumber="0" orientation="landscape" verticalDpi="0" r:id="rId1"/>
  <headerFooter>
    <oddFooter>&amp;L&amp;F&amp;CDruckdatum&amp;D&amp;R&amp;P -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88"/>
  <sheetViews>
    <sheetView workbookViewId="0">
      <selection activeCell="AG86" sqref="AG86"/>
    </sheetView>
  </sheetViews>
  <sheetFormatPr baseColWidth="10" defaultRowHeight="12.75"/>
  <cols>
    <col min="1" max="1" width="3.7109375" customWidth="1"/>
    <col min="2" max="2" width="2.28515625" customWidth="1"/>
    <col min="3" max="3" width="4.28515625" customWidth="1"/>
    <col min="4" max="4" width="3.140625" customWidth="1"/>
    <col min="5" max="5" width="5" customWidth="1"/>
    <col min="6" max="6" width="2.7109375" customWidth="1"/>
    <col min="7" max="7" width="2.5703125" customWidth="1"/>
    <col min="8" max="8" width="2.85546875" customWidth="1"/>
    <col min="9" max="9" width="3.140625" customWidth="1"/>
    <col min="10" max="10" width="3" customWidth="1"/>
    <col min="11" max="13" width="0" hidden="1" customWidth="1"/>
    <col min="14" max="14" width="5.5703125" customWidth="1"/>
    <col min="15" max="15" width="3.5703125" customWidth="1"/>
    <col min="16" max="18" width="0" hidden="1" customWidth="1"/>
    <col min="21" max="21" width="5.42578125" customWidth="1"/>
    <col min="22" max="28" width="6.140625" customWidth="1"/>
  </cols>
  <sheetData>
    <row r="1" spans="1:32">
      <c r="A1" s="120">
        <v>1</v>
      </c>
      <c r="B1" s="66" t="s">
        <v>74</v>
      </c>
      <c r="C1" s="67">
        <v>1</v>
      </c>
      <c r="D1" s="68" t="s">
        <v>75</v>
      </c>
      <c r="E1" s="69" t="s">
        <v>202</v>
      </c>
      <c r="F1" s="31">
        <f t="shared" ref="F1:F32" si="0">SUM((N1-1)*8)+O1</f>
        <v>17</v>
      </c>
      <c r="G1" s="171"/>
      <c r="H1" s="32">
        <v>2</v>
      </c>
      <c r="I1" s="32"/>
      <c r="J1" s="32"/>
      <c r="K1" s="32"/>
      <c r="L1" s="32"/>
      <c r="M1" s="32"/>
      <c r="N1" s="134">
        <v>3</v>
      </c>
      <c r="O1" s="32">
        <v>1</v>
      </c>
      <c r="P1" s="108" t="s">
        <v>79</v>
      </c>
      <c r="Q1" s="30"/>
      <c r="R1" s="32"/>
      <c r="S1" s="30" t="s">
        <v>78</v>
      </c>
      <c r="T1" s="30"/>
      <c r="U1" s="70">
        <f t="shared" ref="U1:U16" si="1">SUM(V1:AB1)</f>
        <v>123</v>
      </c>
      <c r="V1" s="163"/>
      <c r="W1" s="154">
        <v>30</v>
      </c>
      <c r="X1" s="156">
        <v>93</v>
      </c>
      <c r="Y1" s="166"/>
      <c r="Z1" s="168"/>
      <c r="AA1" s="37"/>
      <c r="AB1" s="36"/>
    </row>
    <row r="2" spans="1:32">
      <c r="A2" s="120">
        <v>2</v>
      </c>
      <c r="B2" s="66" t="s">
        <v>74</v>
      </c>
      <c r="C2" s="67">
        <v>1</v>
      </c>
      <c r="D2" s="68" t="s">
        <v>75</v>
      </c>
      <c r="E2" s="69" t="s">
        <v>160</v>
      </c>
      <c r="F2" s="31">
        <f t="shared" si="0"/>
        <v>18</v>
      </c>
      <c r="G2" s="171"/>
      <c r="H2" s="32">
        <v>2</v>
      </c>
      <c r="I2" s="32"/>
      <c r="J2" s="32"/>
      <c r="K2" s="32"/>
      <c r="L2" s="32"/>
      <c r="M2" s="32"/>
      <c r="N2" s="134">
        <v>3</v>
      </c>
      <c r="O2" s="32">
        <v>2</v>
      </c>
      <c r="P2" s="109" t="s">
        <v>76</v>
      </c>
      <c r="Q2" s="110" t="s">
        <v>77</v>
      </c>
      <c r="R2" s="32"/>
      <c r="S2" s="30"/>
      <c r="T2" s="30"/>
      <c r="U2" s="70">
        <f t="shared" si="1"/>
        <v>35</v>
      </c>
      <c r="V2" s="155"/>
      <c r="W2" s="154">
        <v>35</v>
      </c>
      <c r="X2" s="158"/>
      <c r="Y2" s="158"/>
      <c r="Z2" s="159"/>
      <c r="AA2" s="37"/>
      <c r="AB2" s="36"/>
    </row>
    <row r="3" spans="1:32">
      <c r="A3" s="120">
        <v>3</v>
      </c>
      <c r="B3" s="66" t="s">
        <v>74</v>
      </c>
      <c r="C3" s="67">
        <v>2</v>
      </c>
      <c r="D3" s="68" t="s">
        <v>75</v>
      </c>
      <c r="E3" s="69" t="s">
        <v>203</v>
      </c>
      <c r="F3" s="31">
        <f t="shared" si="0"/>
        <v>19</v>
      </c>
      <c r="G3" s="171"/>
      <c r="H3" s="32">
        <v>2</v>
      </c>
      <c r="I3" s="32"/>
      <c r="J3" s="32"/>
      <c r="K3" s="32"/>
      <c r="L3" s="32"/>
      <c r="M3" s="32"/>
      <c r="N3" s="134">
        <v>3</v>
      </c>
      <c r="O3" s="32">
        <v>3</v>
      </c>
      <c r="P3" s="108" t="s">
        <v>79</v>
      </c>
      <c r="Q3" s="110" t="s">
        <v>77</v>
      </c>
      <c r="R3" s="32"/>
      <c r="S3" s="30" t="s">
        <v>82</v>
      </c>
      <c r="T3" s="30"/>
      <c r="U3" s="70">
        <f t="shared" si="1"/>
        <v>128</v>
      </c>
      <c r="V3" s="155"/>
      <c r="W3" s="154">
        <v>75</v>
      </c>
      <c r="X3" s="156">
        <v>53</v>
      </c>
      <c r="Y3" s="167"/>
      <c r="Z3" s="159"/>
      <c r="AA3" s="37"/>
      <c r="AB3" s="36"/>
    </row>
    <row r="4" spans="1:32">
      <c r="A4" s="120">
        <v>4</v>
      </c>
      <c r="B4" s="66" t="s">
        <v>74</v>
      </c>
      <c r="C4" s="67">
        <v>2</v>
      </c>
      <c r="D4" s="68" t="s">
        <v>75</v>
      </c>
      <c r="E4" s="69" t="s">
        <v>161</v>
      </c>
      <c r="F4" s="31">
        <f t="shared" si="0"/>
        <v>49</v>
      </c>
      <c r="G4" s="171"/>
      <c r="H4" s="32"/>
      <c r="I4" s="118">
        <v>3</v>
      </c>
      <c r="J4" s="118"/>
      <c r="K4" s="32"/>
      <c r="L4" s="32"/>
      <c r="M4" s="32"/>
      <c r="N4" s="131">
        <v>7</v>
      </c>
      <c r="O4" s="32">
        <v>1</v>
      </c>
      <c r="P4" s="108" t="s">
        <v>79</v>
      </c>
      <c r="Q4" s="32"/>
      <c r="R4" s="32"/>
      <c r="S4" s="30"/>
      <c r="T4" s="30"/>
      <c r="U4" s="70">
        <f t="shared" si="1"/>
        <v>40</v>
      </c>
      <c r="V4" s="155"/>
      <c r="W4" s="155"/>
      <c r="X4" s="165">
        <v>40</v>
      </c>
      <c r="Y4" s="167"/>
      <c r="Z4" s="159"/>
      <c r="AA4" s="37"/>
      <c r="AB4" s="36"/>
    </row>
    <row r="5" spans="1:32">
      <c r="A5" s="120">
        <v>5</v>
      </c>
      <c r="B5" s="66" t="s">
        <v>74</v>
      </c>
      <c r="C5" s="67">
        <v>3</v>
      </c>
      <c r="D5" s="68" t="s">
        <v>75</v>
      </c>
      <c r="E5" s="117">
        <v>3</v>
      </c>
      <c r="F5" s="31">
        <f t="shared" si="0"/>
        <v>1</v>
      </c>
      <c r="G5" s="171">
        <v>1</v>
      </c>
      <c r="H5" s="118"/>
      <c r="I5" s="118"/>
      <c r="J5" s="118"/>
      <c r="K5" s="32"/>
      <c r="L5" s="32"/>
      <c r="M5" s="32"/>
      <c r="N5" s="133">
        <v>1</v>
      </c>
      <c r="O5" s="32">
        <v>1</v>
      </c>
      <c r="P5" s="112" t="s">
        <v>91</v>
      </c>
      <c r="Q5" s="111" t="s">
        <v>80</v>
      </c>
      <c r="R5" s="32"/>
      <c r="S5" s="30" t="s">
        <v>81</v>
      </c>
      <c r="T5" s="30"/>
      <c r="U5" s="70">
        <f t="shared" si="1"/>
        <v>221</v>
      </c>
      <c r="V5" s="154">
        <v>216</v>
      </c>
      <c r="W5" s="156">
        <v>5</v>
      </c>
      <c r="X5" s="155"/>
      <c r="Y5" s="167"/>
      <c r="Z5" s="159"/>
      <c r="AA5" s="37"/>
      <c r="AB5" s="36"/>
      <c r="AD5">
        <v>1</v>
      </c>
    </row>
    <row r="6" spans="1:32">
      <c r="A6" s="120">
        <v>6</v>
      </c>
      <c r="B6" s="66" t="s">
        <v>74</v>
      </c>
      <c r="C6" s="67">
        <v>4</v>
      </c>
      <c r="D6" s="68" t="s">
        <v>75</v>
      </c>
      <c r="E6" s="69" t="s">
        <v>228</v>
      </c>
      <c r="F6" s="31">
        <f t="shared" si="0"/>
        <v>2</v>
      </c>
      <c r="G6" s="171">
        <v>1</v>
      </c>
      <c r="H6" s="118"/>
      <c r="I6" s="32"/>
      <c r="J6" s="32"/>
      <c r="K6" s="32"/>
      <c r="L6" s="32"/>
      <c r="M6" s="32"/>
      <c r="N6" s="133">
        <v>1</v>
      </c>
      <c r="O6" s="32">
        <v>2</v>
      </c>
      <c r="P6" s="108" t="s">
        <v>79</v>
      </c>
      <c r="Q6" s="30"/>
      <c r="R6" s="30"/>
      <c r="S6" s="30"/>
      <c r="T6" s="30"/>
      <c r="U6" s="70">
        <f t="shared" si="1"/>
        <v>150</v>
      </c>
      <c r="V6" s="154">
        <v>150</v>
      </c>
      <c r="W6" s="158"/>
      <c r="X6" s="158"/>
      <c r="Y6" s="158"/>
      <c r="Z6" s="159"/>
      <c r="AA6" s="37"/>
      <c r="AB6" s="36"/>
    </row>
    <row r="7" spans="1:32">
      <c r="A7" s="120">
        <v>7</v>
      </c>
      <c r="B7" s="66" t="s">
        <v>74</v>
      </c>
      <c r="C7" s="67">
        <v>4</v>
      </c>
      <c r="D7" s="68" t="s">
        <v>75</v>
      </c>
      <c r="E7" s="69" t="s">
        <v>162</v>
      </c>
      <c r="F7" s="31">
        <f t="shared" si="0"/>
        <v>3</v>
      </c>
      <c r="G7" s="171">
        <v>1</v>
      </c>
      <c r="H7" s="118"/>
      <c r="I7" s="32"/>
      <c r="J7" s="32"/>
      <c r="K7" s="32"/>
      <c r="L7" s="32"/>
      <c r="M7" s="32"/>
      <c r="N7" s="133">
        <v>1</v>
      </c>
      <c r="O7" s="32">
        <v>3</v>
      </c>
      <c r="P7" s="108" t="s">
        <v>79</v>
      </c>
      <c r="Q7" s="113" t="s">
        <v>85</v>
      </c>
      <c r="R7" s="32"/>
      <c r="S7" s="30" t="s">
        <v>81</v>
      </c>
      <c r="T7" s="30"/>
      <c r="U7" s="70">
        <f t="shared" si="1"/>
        <v>80</v>
      </c>
      <c r="V7" s="154">
        <v>74</v>
      </c>
      <c r="W7" s="156">
        <v>6</v>
      </c>
      <c r="X7" s="158"/>
      <c r="Y7" s="158"/>
      <c r="Z7" s="159"/>
      <c r="AA7" s="37"/>
      <c r="AB7" s="36"/>
    </row>
    <row r="8" spans="1:32">
      <c r="A8" s="120">
        <v>8</v>
      </c>
      <c r="B8" s="66" t="s">
        <v>74</v>
      </c>
      <c r="C8" s="67">
        <v>5</v>
      </c>
      <c r="D8" s="68" t="s">
        <v>75</v>
      </c>
      <c r="E8" s="69">
        <v>5</v>
      </c>
      <c r="F8" s="31">
        <f t="shared" si="0"/>
        <v>20</v>
      </c>
      <c r="G8" s="171"/>
      <c r="H8" s="32">
        <v>2</v>
      </c>
      <c r="I8" s="32"/>
      <c r="J8" s="32"/>
      <c r="K8" s="32"/>
      <c r="L8" s="32"/>
      <c r="M8" s="32"/>
      <c r="N8" s="134">
        <v>3</v>
      </c>
      <c r="O8" s="32">
        <v>4</v>
      </c>
      <c r="P8" s="108" t="s">
        <v>79</v>
      </c>
      <c r="Q8" s="32"/>
      <c r="R8" s="32"/>
      <c r="S8" s="30" t="s">
        <v>87</v>
      </c>
      <c r="T8" s="30"/>
      <c r="U8" s="70">
        <f t="shared" si="1"/>
        <v>228</v>
      </c>
      <c r="V8" s="156">
        <v>39</v>
      </c>
      <c r="W8" s="154">
        <v>92</v>
      </c>
      <c r="X8" s="156">
        <v>93</v>
      </c>
      <c r="Y8" s="156">
        <v>4</v>
      </c>
      <c r="Z8" s="159"/>
      <c r="AA8" s="37"/>
      <c r="AB8" s="36"/>
      <c r="AF8">
        <v>1</v>
      </c>
    </row>
    <row r="9" spans="1:32">
      <c r="A9" s="120">
        <v>9</v>
      </c>
      <c r="B9" s="66" t="s">
        <v>74</v>
      </c>
      <c r="C9" s="67">
        <v>6</v>
      </c>
      <c r="D9" s="68" t="s">
        <v>75</v>
      </c>
      <c r="E9" s="69">
        <v>6</v>
      </c>
      <c r="F9" s="31">
        <f t="shared" si="0"/>
        <v>50</v>
      </c>
      <c r="G9" s="171"/>
      <c r="H9" s="32"/>
      <c r="I9" s="118">
        <v>3</v>
      </c>
      <c r="J9" s="118"/>
      <c r="K9" s="32"/>
      <c r="L9" s="32"/>
      <c r="M9" s="32"/>
      <c r="N9" s="131">
        <v>7</v>
      </c>
      <c r="O9" s="32">
        <v>2</v>
      </c>
      <c r="P9" s="32" t="s">
        <v>219</v>
      </c>
      <c r="Q9" s="32" t="s">
        <v>220</v>
      </c>
      <c r="R9" s="32"/>
      <c r="S9" s="30" t="s">
        <v>89</v>
      </c>
      <c r="T9" s="30"/>
      <c r="U9" s="70">
        <f t="shared" si="1"/>
        <v>217</v>
      </c>
      <c r="V9" s="157">
        <v>28</v>
      </c>
      <c r="W9" s="157">
        <v>92</v>
      </c>
      <c r="X9" s="165">
        <v>93</v>
      </c>
      <c r="Y9" s="157">
        <v>4</v>
      </c>
      <c r="Z9" s="159"/>
      <c r="AA9" s="37"/>
      <c r="AB9" s="36"/>
      <c r="AE9">
        <v>1</v>
      </c>
    </row>
    <row r="10" spans="1:32">
      <c r="A10" s="120">
        <v>10</v>
      </c>
      <c r="B10" s="66" t="s">
        <v>74</v>
      </c>
      <c r="C10" s="67">
        <v>7</v>
      </c>
      <c r="D10" s="68" t="s">
        <v>75</v>
      </c>
      <c r="E10" s="69" t="s">
        <v>214</v>
      </c>
      <c r="F10" s="31">
        <f t="shared" si="0"/>
        <v>65</v>
      </c>
      <c r="G10" s="119"/>
      <c r="H10" s="118"/>
      <c r="I10" s="118"/>
      <c r="J10" s="118">
        <v>4</v>
      </c>
      <c r="K10" s="32"/>
      <c r="L10" s="32"/>
      <c r="M10" s="32"/>
      <c r="N10" s="137">
        <v>9</v>
      </c>
      <c r="O10" s="32">
        <v>1</v>
      </c>
      <c r="P10" s="111" t="s">
        <v>80</v>
      </c>
      <c r="Q10" s="112" t="s">
        <v>91</v>
      </c>
      <c r="R10" s="32"/>
      <c r="S10" s="30" t="s">
        <v>92</v>
      </c>
      <c r="T10" s="30"/>
      <c r="U10" s="70">
        <f t="shared" si="1"/>
        <v>140</v>
      </c>
      <c r="V10" s="72"/>
      <c r="W10" s="72"/>
      <c r="X10" s="72"/>
      <c r="Y10" s="165">
        <v>140</v>
      </c>
      <c r="Z10" s="159"/>
      <c r="AA10" s="37"/>
      <c r="AB10" s="36"/>
    </row>
    <row r="11" spans="1:32">
      <c r="A11" s="120">
        <v>11</v>
      </c>
      <c r="B11" s="66" t="s">
        <v>74</v>
      </c>
      <c r="C11" s="67">
        <v>7</v>
      </c>
      <c r="D11" s="68" t="s">
        <v>75</v>
      </c>
      <c r="E11" s="69" t="s">
        <v>163</v>
      </c>
      <c r="F11" s="31">
        <f t="shared" si="0"/>
        <v>66</v>
      </c>
      <c r="G11" s="119"/>
      <c r="H11" s="118"/>
      <c r="I11" s="118"/>
      <c r="J11" s="118">
        <v>4</v>
      </c>
      <c r="K11" s="32"/>
      <c r="L11" s="32"/>
      <c r="M11" s="32"/>
      <c r="N11" s="137">
        <v>9</v>
      </c>
      <c r="O11" s="32">
        <v>2</v>
      </c>
      <c r="P11" s="111" t="s">
        <v>80</v>
      </c>
      <c r="Q11" s="32"/>
      <c r="R11" s="32"/>
      <c r="S11" s="30"/>
      <c r="T11" s="30"/>
      <c r="U11" s="70">
        <f t="shared" si="1"/>
        <v>35</v>
      </c>
      <c r="V11" s="72"/>
      <c r="W11" s="72"/>
      <c r="X11" s="72"/>
      <c r="Y11" s="165">
        <v>35</v>
      </c>
      <c r="Z11" s="159"/>
      <c r="AA11" s="37"/>
      <c r="AB11" s="36"/>
    </row>
    <row r="12" spans="1:32">
      <c r="A12" s="120">
        <v>12</v>
      </c>
      <c r="B12" s="66" t="s">
        <v>74</v>
      </c>
      <c r="C12" s="67">
        <v>8</v>
      </c>
      <c r="D12" s="68" t="s">
        <v>75</v>
      </c>
      <c r="E12" s="117" t="s">
        <v>215</v>
      </c>
      <c r="F12" s="31">
        <f t="shared" si="0"/>
        <v>67</v>
      </c>
      <c r="G12" s="119"/>
      <c r="H12" s="118"/>
      <c r="I12" s="118"/>
      <c r="J12" s="118">
        <v>4</v>
      </c>
      <c r="K12" s="114"/>
      <c r="L12" s="32"/>
      <c r="M12" s="32"/>
      <c r="N12" s="137">
        <v>9</v>
      </c>
      <c r="O12" s="32">
        <v>3</v>
      </c>
      <c r="P12" s="108" t="s">
        <v>79</v>
      </c>
      <c r="Q12" s="113" t="s">
        <v>85</v>
      </c>
      <c r="R12" s="32"/>
      <c r="S12" s="30" t="s">
        <v>94</v>
      </c>
      <c r="T12" s="30"/>
      <c r="U12" s="70">
        <f t="shared" si="1"/>
        <v>134</v>
      </c>
      <c r="V12" s="72"/>
      <c r="W12" s="72"/>
      <c r="X12" s="72"/>
      <c r="Y12" s="165">
        <v>134</v>
      </c>
      <c r="Z12" s="159"/>
      <c r="AA12" s="37"/>
      <c r="AB12" s="36"/>
    </row>
    <row r="13" spans="1:32">
      <c r="A13" s="120">
        <v>13</v>
      </c>
      <c r="B13" s="66" t="s">
        <v>74</v>
      </c>
      <c r="C13" s="67">
        <v>8</v>
      </c>
      <c r="D13" s="68" t="s">
        <v>75</v>
      </c>
      <c r="E13" s="117" t="s">
        <v>146</v>
      </c>
      <c r="F13" s="31">
        <f t="shared" si="0"/>
        <v>68</v>
      </c>
      <c r="G13" s="119"/>
      <c r="H13" s="118"/>
      <c r="I13" s="118"/>
      <c r="J13" s="118">
        <v>4</v>
      </c>
      <c r="K13" s="114"/>
      <c r="L13" s="32"/>
      <c r="M13" s="32"/>
      <c r="N13" s="137">
        <v>9</v>
      </c>
      <c r="O13" s="32">
        <v>4</v>
      </c>
      <c r="P13" s="110" t="s">
        <v>77</v>
      </c>
      <c r="Q13" s="113" t="s">
        <v>85</v>
      </c>
      <c r="R13" s="32"/>
      <c r="S13" s="30"/>
      <c r="T13" s="30"/>
      <c r="U13" s="70">
        <f t="shared" si="1"/>
        <v>35</v>
      </c>
      <c r="V13" s="72"/>
      <c r="W13" s="72"/>
      <c r="X13" s="72"/>
      <c r="Y13" s="165">
        <v>35</v>
      </c>
      <c r="Z13" s="159"/>
      <c r="AA13" s="37"/>
      <c r="AB13" s="36"/>
    </row>
    <row r="14" spans="1:32">
      <c r="A14" s="120">
        <v>14</v>
      </c>
      <c r="B14" s="66" t="s">
        <v>74</v>
      </c>
      <c r="C14" s="67">
        <v>9</v>
      </c>
      <c r="D14" s="68" t="s">
        <v>75</v>
      </c>
      <c r="E14" s="69">
        <v>9</v>
      </c>
      <c r="F14" s="31">
        <f t="shared" si="0"/>
        <v>69</v>
      </c>
      <c r="G14" s="119"/>
      <c r="H14" s="118"/>
      <c r="I14" s="118"/>
      <c r="J14" s="118">
        <v>4</v>
      </c>
      <c r="K14" s="32"/>
      <c r="L14" s="32"/>
      <c r="M14" s="32"/>
      <c r="N14" s="137">
        <v>9</v>
      </c>
      <c r="O14" s="32">
        <v>5</v>
      </c>
      <c r="P14" s="108" t="s">
        <v>79</v>
      </c>
      <c r="Q14" s="111" t="s">
        <v>80</v>
      </c>
      <c r="R14" s="32"/>
      <c r="S14" s="30" t="s">
        <v>95</v>
      </c>
      <c r="T14" s="30"/>
      <c r="U14" s="70">
        <f t="shared" si="1"/>
        <v>105</v>
      </c>
      <c r="V14" s="72"/>
      <c r="W14" s="72"/>
      <c r="X14" s="72"/>
      <c r="Y14" s="165">
        <v>105</v>
      </c>
      <c r="Z14" s="159"/>
      <c r="AA14" s="37"/>
      <c r="AB14" s="36"/>
    </row>
    <row r="15" spans="1:32">
      <c r="A15" s="120">
        <v>15</v>
      </c>
      <c r="B15" s="66" t="s">
        <v>74</v>
      </c>
      <c r="C15" s="67">
        <v>9</v>
      </c>
      <c r="D15" s="68" t="s">
        <v>75</v>
      </c>
      <c r="E15" s="69" t="s">
        <v>164</v>
      </c>
      <c r="F15" s="31">
        <f t="shared" si="0"/>
        <v>-8</v>
      </c>
      <c r="G15" s="119"/>
      <c r="H15" s="118"/>
      <c r="I15" s="118"/>
      <c r="J15" s="118">
        <v>0</v>
      </c>
      <c r="K15" s="32"/>
      <c r="L15" s="32"/>
      <c r="M15" s="32"/>
      <c r="N15" s="32"/>
      <c r="O15" s="32"/>
      <c r="P15" s="32"/>
      <c r="Q15" s="32"/>
      <c r="R15" s="32"/>
      <c r="S15" s="30"/>
      <c r="T15" s="30"/>
      <c r="U15" s="70">
        <f t="shared" si="1"/>
        <v>40</v>
      </c>
      <c r="V15" s="72"/>
      <c r="W15" s="72"/>
      <c r="X15" s="72"/>
      <c r="Y15" s="165">
        <v>40</v>
      </c>
      <c r="Z15" s="164"/>
      <c r="AA15" s="73"/>
      <c r="AB15" s="74"/>
    </row>
    <row r="16" spans="1:32">
      <c r="A16" s="120">
        <v>16</v>
      </c>
      <c r="B16" s="66" t="s">
        <v>74</v>
      </c>
      <c r="C16" s="67">
        <v>10</v>
      </c>
      <c r="D16" s="68" t="s">
        <v>75</v>
      </c>
      <c r="E16" s="69">
        <v>10</v>
      </c>
      <c r="F16" s="31">
        <f t="shared" si="0"/>
        <v>70</v>
      </c>
      <c r="G16" s="119"/>
      <c r="H16" s="118"/>
      <c r="I16" s="118"/>
      <c r="J16" s="118">
        <v>4</v>
      </c>
      <c r="K16" s="32"/>
      <c r="L16" s="32"/>
      <c r="M16" s="32"/>
      <c r="N16" s="137">
        <v>9</v>
      </c>
      <c r="O16" s="32">
        <v>6</v>
      </c>
      <c r="P16" s="111" t="s">
        <v>80</v>
      </c>
      <c r="Q16" s="113" t="s">
        <v>85</v>
      </c>
      <c r="R16" s="32"/>
      <c r="S16" s="30" t="s">
        <v>96</v>
      </c>
      <c r="T16" s="30"/>
      <c r="U16" s="70">
        <f t="shared" si="1"/>
        <v>110</v>
      </c>
      <c r="V16" s="72"/>
      <c r="W16" s="72"/>
      <c r="X16" s="72"/>
      <c r="Y16" s="165">
        <v>110</v>
      </c>
      <c r="Z16" s="159"/>
      <c r="AA16" s="37"/>
      <c r="AB16" s="36"/>
    </row>
    <row r="17" spans="1:31">
      <c r="A17" s="120">
        <v>17</v>
      </c>
      <c r="B17" s="66" t="s">
        <v>74</v>
      </c>
      <c r="C17" s="67">
        <v>10</v>
      </c>
      <c r="D17" s="68" t="s">
        <v>75</v>
      </c>
      <c r="E17" s="69" t="s">
        <v>165</v>
      </c>
      <c r="F17" s="31">
        <f t="shared" si="0"/>
        <v>-8</v>
      </c>
      <c r="G17" s="119"/>
      <c r="H17" s="118"/>
      <c r="I17" s="118"/>
      <c r="J17" s="118">
        <v>0</v>
      </c>
      <c r="K17" s="32"/>
      <c r="L17" s="32"/>
      <c r="M17" s="32"/>
      <c r="N17" s="32"/>
      <c r="O17" s="32"/>
      <c r="P17" s="32"/>
      <c r="Q17" s="32"/>
      <c r="R17" s="32"/>
      <c r="S17" s="30"/>
      <c r="T17" s="30"/>
      <c r="U17" s="70">
        <f>SUM(V13:AB13)</f>
        <v>35</v>
      </c>
      <c r="V17" s="72"/>
      <c r="W17" s="72"/>
      <c r="X17" s="72"/>
      <c r="Y17" s="165">
        <v>40</v>
      </c>
      <c r="Z17" s="164"/>
      <c r="AA17" s="73"/>
      <c r="AB17" s="36"/>
    </row>
    <row r="18" spans="1:31">
      <c r="A18" s="120">
        <v>18</v>
      </c>
      <c r="B18" s="66" t="s">
        <v>74</v>
      </c>
      <c r="C18" s="67">
        <v>11</v>
      </c>
      <c r="D18" s="68" t="s">
        <v>75</v>
      </c>
      <c r="E18" s="69">
        <v>11</v>
      </c>
      <c r="F18" s="31">
        <f t="shared" si="0"/>
        <v>71</v>
      </c>
      <c r="G18" s="119"/>
      <c r="H18" s="118"/>
      <c r="I18" s="118"/>
      <c r="J18" s="118">
        <v>4</v>
      </c>
      <c r="K18" s="32"/>
      <c r="L18" s="32"/>
      <c r="M18" s="32"/>
      <c r="N18" s="137">
        <v>9</v>
      </c>
      <c r="O18" s="32">
        <v>7</v>
      </c>
      <c r="P18" s="108" t="s">
        <v>79</v>
      </c>
      <c r="Q18" s="110" t="s">
        <v>77</v>
      </c>
      <c r="R18" s="32"/>
      <c r="S18" s="30" t="s">
        <v>98</v>
      </c>
      <c r="T18" s="30"/>
      <c r="U18" s="70">
        <f>SUM(V18:AB18)</f>
        <v>150</v>
      </c>
      <c r="V18" s="72"/>
      <c r="W18" s="72"/>
      <c r="X18" s="72"/>
      <c r="Y18" s="165">
        <v>150</v>
      </c>
      <c r="Z18" s="159"/>
      <c r="AA18" s="37"/>
      <c r="AB18" s="36"/>
    </row>
    <row r="19" spans="1:31">
      <c r="A19" s="120">
        <v>19</v>
      </c>
      <c r="B19" s="66" t="s">
        <v>74</v>
      </c>
      <c r="C19" s="67">
        <v>11</v>
      </c>
      <c r="D19" s="68" t="s">
        <v>75</v>
      </c>
      <c r="E19" s="69" t="s">
        <v>166</v>
      </c>
      <c r="F19" s="31">
        <f t="shared" si="0"/>
        <v>-8</v>
      </c>
      <c r="G19" s="119"/>
      <c r="H19" s="118"/>
      <c r="I19" s="118"/>
      <c r="J19" s="118">
        <v>0</v>
      </c>
      <c r="K19" s="32"/>
      <c r="L19" s="32"/>
      <c r="M19" s="32"/>
      <c r="N19" s="32"/>
      <c r="O19" s="32"/>
      <c r="P19" s="32"/>
      <c r="Q19" s="32"/>
      <c r="R19" s="32"/>
      <c r="S19" s="30"/>
      <c r="T19" s="30"/>
      <c r="U19" s="70">
        <f>SUM(V17:AB17)</f>
        <v>40</v>
      </c>
      <c r="V19" s="72"/>
      <c r="W19" s="72"/>
      <c r="X19" s="72"/>
      <c r="Y19" s="165">
        <v>40</v>
      </c>
      <c r="Z19" s="164"/>
      <c r="AA19" s="73"/>
      <c r="AB19" s="36"/>
    </row>
    <row r="20" spans="1:31">
      <c r="A20" s="120">
        <v>20</v>
      </c>
      <c r="B20" s="66" t="s">
        <v>74</v>
      </c>
      <c r="C20" s="67">
        <v>12</v>
      </c>
      <c r="D20" s="68" t="s">
        <v>75</v>
      </c>
      <c r="E20" s="69">
        <v>12</v>
      </c>
      <c r="F20" s="31">
        <f t="shared" si="0"/>
        <v>73</v>
      </c>
      <c r="G20" s="119"/>
      <c r="H20" s="118"/>
      <c r="I20" s="118"/>
      <c r="J20" s="118">
        <v>4</v>
      </c>
      <c r="K20" s="32"/>
      <c r="L20" s="32"/>
      <c r="M20" s="32"/>
      <c r="N20" s="138">
        <v>10</v>
      </c>
      <c r="O20" s="32">
        <v>1</v>
      </c>
      <c r="P20" s="111" t="s">
        <v>80</v>
      </c>
      <c r="Q20" s="109" t="s">
        <v>76</v>
      </c>
      <c r="R20" s="32"/>
      <c r="S20" s="30" t="s">
        <v>100</v>
      </c>
      <c r="T20" s="30"/>
      <c r="U20" s="70">
        <f>SUM(V20:AB20)</f>
        <v>140</v>
      </c>
      <c r="V20" s="72"/>
      <c r="W20" s="72"/>
      <c r="X20" s="72"/>
      <c r="Y20" s="165">
        <v>140</v>
      </c>
      <c r="Z20" s="159"/>
      <c r="AA20" s="37"/>
      <c r="AB20" s="36"/>
    </row>
    <row r="21" spans="1:31">
      <c r="A21" s="120">
        <v>21</v>
      </c>
      <c r="B21" s="66" t="s">
        <v>74</v>
      </c>
      <c r="C21" s="67">
        <v>12</v>
      </c>
      <c r="D21" s="68" t="s">
        <v>75</v>
      </c>
      <c r="E21" s="69" t="s">
        <v>167</v>
      </c>
      <c r="F21" s="31">
        <f t="shared" si="0"/>
        <v>-8</v>
      </c>
      <c r="G21" s="119"/>
      <c r="H21" s="118"/>
      <c r="I21" s="118"/>
      <c r="J21" s="118">
        <v>0</v>
      </c>
      <c r="K21" s="32"/>
      <c r="L21" s="32"/>
      <c r="M21" s="32"/>
      <c r="N21" s="32"/>
      <c r="O21" s="32"/>
      <c r="P21" s="32"/>
      <c r="Q21" s="30"/>
      <c r="R21" s="30"/>
      <c r="S21" s="30"/>
      <c r="T21" s="30"/>
      <c r="U21" s="70">
        <f>SUM(V19:AB19)</f>
        <v>40</v>
      </c>
      <c r="V21" s="72"/>
      <c r="W21" s="72"/>
      <c r="X21" s="72"/>
      <c r="Y21" s="165">
        <v>40</v>
      </c>
      <c r="Z21" s="164"/>
      <c r="AA21" s="73"/>
      <c r="AB21" s="36"/>
    </row>
    <row r="22" spans="1:31">
      <c r="A22" s="120">
        <v>22</v>
      </c>
      <c r="B22" s="66" t="s">
        <v>74</v>
      </c>
      <c r="C22" s="67">
        <v>13</v>
      </c>
      <c r="D22" s="68" t="s">
        <v>75</v>
      </c>
      <c r="E22" s="117">
        <v>13</v>
      </c>
      <c r="F22" s="31">
        <f t="shared" si="0"/>
        <v>4</v>
      </c>
      <c r="G22" s="171">
        <v>1</v>
      </c>
      <c r="H22" s="118"/>
      <c r="I22" s="118"/>
      <c r="J22" s="118"/>
      <c r="K22" s="32"/>
      <c r="L22" s="32"/>
      <c r="M22" s="32"/>
      <c r="N22" s="133">
        <v>1</v>
      </c>
      <c r="O22" s="32">
        <v>4</v>
      </c>
      <c r="P22" s="109" t="s">
        <v>76</v>
      </c>
      <c r="Q22" s="106" t="s">
        <v>83</v>
      </c>
      <c r="R22" s="32"/>
      <c r="S22" s="30" t="s">
        <v>84</v>
      </c>
      <c r="T22" s="30"/>
      <c r="U22" s="70">
        <f t="shared" ref="U22:U71" si="2">SUM(V22:AB22)</f>
        <v>287</v>
      </c>
      <c r="V22" s="151">
        <v>287</v>
      </c>
      <c r="W22" s="72"/>
      <c r="X22" s="72"/>
      <c r="Y22" s="72"/>
      <c r="Z22" s="159"/>
      <c r="AA22" s="37"/>
      <c r="AB22" s="36"/>
      <c r="AD22">
        <v>1</v>
      </c>
    </row>
    <row r="23" spans="1:31">
      <c r="A23" s="120">
        <v>23</v>
      </c>
      <c r="B23" s="66" t="s">
        <v>74</v>
      </c>
      <c r="C23" s="67">
        <v>14</v>
      </c>
      <c r="D23" s="68" t="s">
        <v>75</v>
      </c>
      <c r="E23" s="69">
        <v>14</v>
      </c>
      <c r="F23" s="31">
        <f t="shared" si="0"/>
        <v>5</v>
      </c>
      <c r="G23" s="171">
        <v>1</v>
      </c>
      <c r="H23" s="118"/>
      <c r="I23" s="118"/>
      <c r="J23" s="118"/>
      <c r="K23" s="32"/>
      <c r="L23" s="32"/>
      <c r="M23" s="32"/>
      <c r="N23" s="133">
        <v>1</v>
      </c>
      <c r="O23" s="32">
        <v>5</v>
      </c>
      <c r="P23" s="108" t="s">
        <v>79</v>
      </c>
      <c r="Q23" s="113" t="s">
        <v>85</v>
      </c>
      <c r="R23" s="106" t="s">
        <v>83</v>
      </c>
      <c r="S23" s="30" t="s">
        <v>86</v>
      </c>
      <c r="T23" s="30"/>
      <c r="U23" s="70">
        <f t="shared" si="2"/>
        <v>297</v>
      </c>
      <c r="V23" s="151">
        <v>297</v>
      </c>
      <c r="W23" s="72"/>
      <c r="X23" s="72"/>
      <c r="Y23" s="72"/>
      <c r="Z23" s="159"/>
      <c r="AA23" s="37"/>
      <c r="AB23" s="36"/>
      <c r="AD23">
        <v>1</v>
      </c>
    </row>
    <row r="24" spans="1:31">
      <c r="A24" s="120">
        <v>24</v>
      </c>
      <c r="B24" s="66" t="s">
        <v>74</v>
      </c>
      <c r="C24" s="67">
        <v>15</v>
      </c>
      <c r="D24" s="68" t="s">
        <v>75</v>
      </c>
      <c r="E24" s="69">
        <v>15</v>
      </c>
      <c r="F24" s="31">
        <f t="shared" si="0"/>
        <v>21</v>
      </c>
      <c r="G24" s="119"/>
      <c r="H24" s="32">
        <v>2</v>
      </c>
      <c r="I24" s="32"/>
      <c r="J24" s="118"/>
      <c r="K24" s="32"/>
      <c r="L24" s="32"/>
      <c r="M24" s="32"/>
      <c r="N24" s="134">
        <v>3</v>
      </c>
      <c r="O24" s="32">
        <v>5</v>
      </c>
      <c r="P24" s="108" t="s">
        <v>79</v>
      </c>
      <c r="Q24" s="111" t="s">
        <v>80</v>
      </c>
      <c r="R24" s="32"/>
      <c r="S24" s="30" t="s">
        <v>97</v>
      </c>
      <c r="T24" s="30"/>
      <c r="U24" s="70">
        <f t="shared" si="2"/>
        <v>216</v>
      </c>
      <c r="V24" s="72"/>
      <c r="W24" s="151">
        <v>216</v>
      </c>
      <c r="X24" s="72"/>
      <c r="Y24" s="72"/>
      <c r="Z24" s="159"/>
      <c r="AA24" s="37"/>
      <c r="AB24" s="36"/>
      <c r="AE24">
        <v>1</v>
      </c>
    </row>
    <row r="25" spans="1:31">
      <c r="A25" s="120">
        <v>25</v>
      </c>
      <c r="B25" s="66" t="s">
        <v>74</v>
      </c>
      <c r="C25" s="67">
        <v>16</v>
      </c>
      <c r="D25" s="68" t="s">
        <v>75</v>
      </c>
      <c r="E25" s="69">
        <v>16</v>
      </c>
      <c r="F25" s="31">
        <f t="shared" si="0"/>
        <v>22</v>
      </c>
      <c r="G25" s="119"/>
      <c r="H25" s="32">
        <v>2</v>
      </c>
      <c r="I25" s="32"/>
      <c r="J25" s="118"/>
      <c r="K25" s="32"/>
      <c r="L25" s="32"/>
      <c r="M25" s="32"/>
      <c r="N25" s="134">
        <v>3</v>
      </c>
      <c r="O25" s="32">
        <v>6</v>
      </c>
      <c r="P25" s="108" t="s">
        <v>79</v>
      </c>
      <c r="Q25" s="109" t="s">
        <v>76</v>
      </c>
      <c r="R25" s="32"/>
      <c r="S25" s="30" t="s">
        <v>99</v>
      </c>
      <c r="T25" s="30"/>
      <c r="U25" s="70">
        <f t="shared" si="2"/>
        <v>224</v>
      </c>
      <c r="V25" s="72"/>
      <c r="W25" s="151">
        <v>224</v>
      </c>
      <c r="X25" s="72"/>
      <c r="Y25" s="72"/>
      <c r="Z25" s="159"/>
      <c r="AA25" s="73"/>
      <c r="AB25" s="36"/>
      <c r="AE25">
        <v>1</v>
      </c>
    </row>
    <row r="26" spans="1:31">
      <c r="A26" s="120">
        <v>26</v>
      </c>
      <c r="B26" s="66" t="s">
        <v>74</v>
      </c>
      <c r="C26" s="67">
        <v>17</v>
      </c>
      <c r="D26" s="68" t="s">
        <v>75</v>
      </c>
      <c r="E26" s="69">
        <v>17</v>
      </c>
      <c r="F26" s="31">
        <f t="shared" si="0"/>
        <v>6</v>
      </c>
      <c r="G26" s="171">
        <v>1</v>
      </c>
      <c r="H26" s="118"/>
      <c r="I26" s="118"/>
      <c r="J26" s="118"/>
      <c r="K26" s="32"/>
      <c r="L26" s="32"/>
      <c r="M26" s="32"/>
      <c r="N26" s="133">
        <v>1</v>
      </c>
      <c r="O26" s="32">
        <v>6</v>
      </c>
      <c r="P26" s="110" t="s">
        <v>77</v>
      </c>
      <c r="Q26" s="113" t="s">
        <v>85</v>
      </c>
      <c r="R26" s="32"/>
      <c r="S26" s="30" t="s">
        <v>88</v>
      </c>
      <c r="T26" s="30"/>
      <c r="U26" s="70">
        <f t="shared" si="2"/>
        <v>241</v>
      </c>
      <c r="V26" s="151">
        <v>241</v>
      </c>
      <c r="W26" s="72"/>
      <c r="X26" s="72"/>
      <c r="Y26" s="158"/>
      <c r="Z26" s="164"/>
      <c r="AA26" s="73"/>
      <c r="AB26" s="74"/>
      <c r="AD26">
        <v>1</v>
      </c>
    </row>
    <row r="27" spans="1:31">
      <c r="A27" s="120">
        <v>27</v>
      </c>
      <c r="B27" s="66" t="s">
        <v>74</v>
      </c>
      <c r="C27" s="67">
        <v>18</v>
      </c>
      <c r="D27" s="68" t="s">
        <v>75</v>
      </c>
      <c r="E27" s="69">
        <v>18</v>
      </c>
      <c r="F27" s="31">
        <f t="shared" si="0"/>
        <v>7</v>
      </c>
      <c r="G27" s="171">
        <v>1</v>
      </c>
      <c r="H27" s="118"/>
      <c r="I27" s="118"/>
      <c r="J27" s="118"/>
      <c r="K27" s="32"/>
      <c r="L27" s="32"/>
      <c r="M27" s="32"/>
      <c r="N27" s="133">
        <v>1</v>
      </c>
      <c r="O27" s="32">
        <v>7</v>
      </c>
      <c r="P27" s="108" t="s">
        <v>79</v>
      </c>
      <c r="Q27" s="109" t="s">
        <v>76</v>
      </c>
      <c r="R27" s="32"/>
      <c r="S27" s="30" t="s">
        <v>90</v>
      </c>
      <c r="T27" s="30"/>
      <c r="U27" s="70">
        <f t="shared" si="2"/>
        <v>242</v>
      </c>
      <c r="V27" s="151">
        <v>242</v>
      </c>
      <c r="W27" s="72"/>
      <c r="X27" s="72"/>
      <c r="Y27" s="158"/>
      <c r="Z27" s="164"/>
      <c r="AA27" s="73"/>
      <c r="AB27" s="74"/>
      <c r="AD27">
        <v>1</v>
      </c>
    </row>
    <row r="28" spans="1:31">
      <c r="A28" s="120">
        <v>28</v>
      </c>
      <c r="B28" s="66" t="s">
        <v>74</v>
      </c>
      <c r="C28" s="67">
        <v>19</v>
      </c>
      <c r="D28" s="68" t="s">
        <v>75</v>
      </c>
      <c r="E28" s="69" t="s">
        <v>230</v>
      </c>
      <c r="F28" s="31">
        <f t="shared" si="0"/>
        <v>23</v>
      </c>
      <c r="G28" s="119"/>
      <c r="H28" s="32">
        <v>2</v>
      </c>
      <c r="I28" s="32"/>
      <c r="J28" s="118"/>
      <c r="K28" s="32"/>
      <c r="L28" s="32"/>
      <c r="M28" s="32"/>
      <c r="N28" s="134">
        <v>3</v>
      </c>
      <c r="O28" s="32">
        <v>7</v>
      </c>
      <c r="P28" s="112" t="s">
        <v>91</v>
      </c>
      <c r="Q28" s="110" t="s">
        <v>77</v>
      </c>
      <c r="R28" s="32"/>
      <c r="S28" s="30" t="s">
        <v>97</v>
      </c>
      <c r="T28" s="30"/>
      <c r="U28" s="70">
        <f t="shared" si="2"/>
        <v>159</v>
      </c>
      <c r="V28" s="72"/>
      <c r="W28" s="151">
        <v>159</v>
      </c>
      <c r="X28" s="72"/>
      <c r="Y28" s="158"/>
      <c r="Z28" s="164"/>
      <c r="AA28" s="73"/>
      <c r="AB28" s="74"/>
    </row>
    <row r="29" spans="1:31">
      <c r="A29" s="120">
        <v>29</v>
      </c>
      <c r="B29" s="66" t="s">
        <v>74</v>
      </c>
      <c r="C29" s="67">
        <v>19</v>
      </c>
      <c r="D29" s="68" t="s">
        <v>75</v>
      </c>
      <c r="E29" s="69" t="s">
        <v>168</v>
      </c>
      <c r="F29" s="31">
        <f t="shared" si="0"/>
        <v>25</v>
      </c>
      <c r="G29" s="119"/>
      <c r="H29" s="32">
        <v>2</v>
      </c>
      <c r="I29" s="118"/>
      <c r="J29" s="118"/>
      <c r="K29" s="32"/>
      <c r="L29" s="32"/>
      <c r="M29" s="32"/>
      <c r="N29" s="135">
        <v>4</v>
      </c>
      <c r="O29" s="32">
        <v>1</v>
      </c>
      <c r="P29" s="111" t="s">
        <v>80</v>
      </c>
      <c r="Q29" s="109" t="s">
        <v>76</v>
      </c>
      <c r="R29" s="32"/>
      <c r="S29" s="30"/>
      <c r="T29" s="30"/>
      <c r="U29" s="70">
        <f t="shared" si="2"/>
        <v>60</v>
      </c>
      <c r="V29" s="72"/>
      <c r="W29" s="151">
        <v>60</v>
      </c>
      <c r="X29" s="72"/>
      <c r="Y29" s="158"/>
      <c r="Z29" s="164"/>
      <c r="AA29" s="73"/>
      <c r="AB29" s="74"/>
    </row>
    <row r="30" spans="1:31">
      <c r="A30" s="120">
        <v>30</v>
      </c>
      <c r="B30" s="66" t="s">
        <v>74</v>
      </c>
      <c r="C30" s="67">
        <v>20</v>
      </c>
      <c r="D30" s="68" t="s">
        <v>75</v>
      </c>
      <c r="E30" s="117" t="s">
        <v>204</v>
      </c>
      <c r="F30" s="31">
        <f t="shared" si="0"/>
        <v>26</v>
      </c>
      <c r="G30" s="119"/>
      <c r="H30" s="32">
        <v>2</v>
      </c>
      <c r="I30" s="118"/>
      <c r="J30" s="118"/>
      <c r="K30" s="115"/>
      <c r="L30" s="32"/>
      <c r="M30" s="32"/>
      <c r="N30" s="135">
        <v>4</v>
      </c>
      <c r="O30" s="32">
        <v>2</v>
      </c>
      <c r="P30" s="108" t="s">
        <v>79</v>
      </c>
      <c r="Q30" s="112" t="s">
        <v>91</v>
      </c>
      <c r="R30" s="32"/>
      <c r="S30" s="30" t="s">
        <v>101</v>
      </c>
      <c r="T30" s="30"/>
      <c r="U30" s="70">
        <f t="shared" si="2"/>
        <v>151</v>
      </c>
      <c r="V30" s="72"/>
      <c r="W30" s="151">
        <v>151</v>
      </c>
      <c r="X30" s="72"/>
      <c r="Y30" s="158"/>
      <c r="Z30" s="164"/>
      <c r="AA30" s="73"/>
      <c r="AB30" s="74"/>
    </row>
    <row r="31" spans="1:31">
      <c r="A31" s="120">
        <v>31</v>
      </c>
      <c r="B31" s="66" t="s">
        <v>74</v>
      </c>
      <c r="C31" s="67">
        <v>20</v>
      </c>
      <c r="D31" s="68" t="s">
        <v>75</v>
      </c>
      <c r="E31" s="117" t="s">
        <v>155</v>
      </c>
      <c r="F31" s="31">
        <f t="shared" si="0"/>
        <v>27</v>
      </c>
      <c r="G31" s="119"/>
      <c r="H31" s="32">
        <v>2</v>
      </c>
      <c r="I31" s="115"/>
      <c r="J31" s="115"/>
      <c r="K31" s="115"/>
      <c r="L31" s="32"/>
      <c r="M31" s="32"/>
      <c r="N31" s="135">
        <v>4</v>
      </c>
      <c r="O31" s="32">
        <v>3</v>
      </c>
      <c r="P31" s="108" t="s">
        <v>79</v>
      </c>
      <c r="Q31" s="110" t="s">
        <v>77</v>
      </c>
      <c r="R31" s="106" t="s">
        <v>83</v>
      </c>
      <c r="S31" s="30"/>
      <c r="T31" s="30"/>
      <c r="U31" s="70">
        <f t="shared" si="2"/>
        <v>80</v>
      </c>
      <c r="V31" s="72"/>
      <c r="W31" s="151">
        <v>80</v>
      </c>
      <c r="X31" s="72"/>
      <c r="Y31" s="158"/>
      <c r="Z31" s="164"/>
      <c r="AA31" s="73"/>
      <c r="AB31" s="74"/>
    </row>
    <row r="32" spans="1:31">
      <c r="A32" s="120">
        <v>32</v>
      </c>
      <c r="B32" s="66" t="s">
        <v>74</v>
      </c>
      <c r="C32" s="67">
        <v>21</v>
      </c>
      <c r="D32" s="68" t="s">
        <v>75</v>
      </c>
      <c r="E32" s="69" t="s">
        <v>205</v>
      </c>
      <c r="F32" s="31">
        <f t="shared" si="0"/>
        <v>28</v>
      </c>
      <c r="G32" s="171"/>
      <c r="H32" s="32">
        <v>2</v>
      </c>
      <c r="I32" s="32"/>
      <c r="J32" s="32"/>
      <c r="K32" s="32"/>
      <c r="L32" s="32"/>
      <c r="M32" s="32"/>
      <c r="N32" s="135">
        <v>4</v>
      </c>
      <c r="O32" s="32">
        <v>4</v>
      </c>
      <c r="P32" s="111" t="s">
        <v>80</v>
      </c>
      <c r="Q32" s="113" t="s">
        <v>85</v>
      </c>
      <c r="R32" s="30"/>
      <c r="S32" s="30" t="s">
        <v>105</v>
      </c>
      <c r="T32" s="30"/>
      <c r="U32" s="70">
        <f t="shared" si="2"/>
        <v>145</v>
      </c>
      <c r="V32" s="72"/>
      <c r="W32" s="151">
        <v>52</v>
      </c>
      <c r="X32" s="156">
        <v>93</v>
      </c>
      <c r="Y32" s="158"/>
      <c r="Z32" s="159"/>
      <c r="AA32" s="37"/>
      <c r="AB32" s="74"/>
    </row>
    <row r="33" spans="1:33">
      <c r="A33" s="120">
        <v>33</v>
      </c>
      <c r="B33" s="66" t="s">
        <v>74</v>
      </c>
      <c r="C33" s="67">
        <v>21</v>
      </c>
      <c r="D33" s="68" t="s">
        <v>222</v>
      </c>
      <c r="E33" s="69" t="s">
        <v>169</v>
      </c>
      <c r="F33" s="31">
        <f t="shared" ref="F33:F82" si="3">SUM((N33-1)*8)+O33</f>
        <v>29</v>
      </c>
      <c r="G33" s="171"/>
      <c r="H33" s="32">
        <v>2</v>
      </c>
      <c r="I33" s="32"/>
      <c r="J33" s="32"/>
      <c r="K33" s="32"/>
      <c r="L33" s="32"/>
      <c r="M33" s="32"/>
      <c r="N33" s="135">
        <v>4</v>
      </c>
      <c r="O33" s="32">
        <v>5</v>
      </c>
      <c r="P33" s="108" t="s">
        <v>79</v>
      </c>
      <c r="Q33" s="113" t="s">
        <v>85</v>
      </c>
      <c r="R33" s="30"/>
      <c r="S33" s="30"/>
      <c r="T33" s="30"/>
      <c r="U33" s="70">
        <f t="shared" si="2"/>
        <v>60</v>
      </c>
      <c r="V33" s="72"/>
      <c r="W33" s="151">
        <v>60</v>
      </c>
      <c r="X33" s="158"/>
      <c r="Y33" s="158"/>
      <c r="Z33" s="159"/>
      <c r="AA33" s="37"/>
      <c r="AB33" s="36"/>
    </row>
    <row r="34" spans="1:33">
      <c r="A34" s="120">
        <v>34</v>
      </c>
      <c r="B34" s="66" t="s">
        <v>74</v>
      </c>
      <c r="C34" s="67">
        <v>22</v>
      </c>
      <c r="D34" s="68" t="s">
        <v>75</v>
      </c>
      <c r="E34" s="69" t="s">
        <v>213</v>
      </c>
      <c r="F34" s="31">
        <f t="shared" si="3"/>
        <v>30</v>
      </c>
      <c r="G34" s="171"/>
      <c r="H34" s="32">
        <v>2</v>
      </c>
      <c r="I34" s="32"/>
      <c r="J34" s="32"/>
      <c r="K34" s="32"/>
      <c r="L34" s="32"/>
      <c r="M34" s="32"/>
      <c r="N34" s="135">
        <v>4</v>
      </c>
      <c r="O34" s="32">
        <v>6</v>
      </c>
      <c r="P34" s="111" t="s">
        <v>80</v>
      </c>
      <c r="Q34" s="30"/>
      <c r="R34" s="32"/>
      <c r="S34" s="30" t="s">
        <v>106</v>
      </c>
      <c r="T34" s="30"/>
      <c r="U34" s="70">
        <f t="shared" si="2"/>
        <v>155</v>
      </c>
      <c r="V34" s="72"/>
      <c r="W34" s="151">
        <v>112</v>
      </c>
      <c r="X34" s="156">
        <v>43</v>
      </c>
      <c r="Y34" s="158"/>
      <c r="Z34" s="159"/>
      <c r="AA34" s="37"/>
      <c r="AB34" s="36"/>
    </row>
    <row r="35" spans="1:33">
      <c r="A35" s="120">
        <v>35</v>
      </c>
      <c r="B35" s="66" t="s">
        <v>74</v>
      </c>
      <c r="C35" s="67">
        <v>22</v>
      </c>
      <c r="D35" s="68" t="s">
        <v>75</v>
      </c>
      <c r="E35" s="69" t="s">
        <v>170</v>
      </c>
      <c r="F35" s="31">
        <f t="shared" si="3"/>
        <v>51</v>
      </c>
      <c r="G35" s="171"/>
      <c r="H35" s="32"/>
      <c r="I35" s="118">
        <v>3</v>
      </c>
      <c r="J35" s="118"/>
      <c r="K35" s="32"/>
      <c r="L35" s="32"/>
      <c r="M35" s="32"/>
      <c r="N35" s="131">
        <v>7</v>
      </c>
      <c r="O35" s="32">
        <v>3</v>
      </c>
      <c r="P35" s="108" t="s">
        <v>79</v>
      </c>
      <c r="Q35" s="109" t="s">
        <v>76</v>
      </c>
      <c r="R35" s="32"/>
      <c r="S35" s="30"/>
      <c r="T35" s="30"/>
      <c r="U35" s="70">
        <f t="shared" si="2"/>
        <v>50</v>
      </c>
      <c r="V35" s="72"/>
      <c r="W35" s="72"/>
      <c r="X35" s="160">
        <v>50</v>
      </c>
      <c r="Y35" s="158"/>
      <c r="Z35" s="159"/>
      <c r="AA35" s="37"/>
      <c r="AB35" s="36"/>
    </row>
    <row r="36" spans="1:33">
      <c r="A36" s="120">
        <v>36</v>
      </c>
      <c r="B36" s="66" t="s">
        <v>74</v>
      </c>
      <c r="C36" s="67">
        <v>23</v>
      </c>
      <c r="D36" s="68" t="s">
        <v>75</v>
      </c>
      <c r="E36" s="69">
        <v>23</v>
      </c>
      <c r="F36" s="31">
        <f t="shared" si="3"/>
        <v>74</v>
      </c>
      <c r="G36" s="171"/>
      <c r="H36" s="32"/>
      <c r="I36" s="118"/>
      <c r="J36" s="118">
        <v>4</v>
      </c>
      <c r="K36" s="32"/>
      <c r="L36" s="32"/>
      <c r="M36" s="32"/>
      <c r="N36" s="138">
        <v>10</v>
      </c>
      <c r="O36" s="32">
        <v>2</v>
      </c>
      <c r="P36" s="110" t="s">
        <v>77</v>
      </c>
      <c r="Q36" s="112" t="s">
        <v>91</v>
      </c>
      <c r="R36" s="75"/>
      <c r="S36" s="30" t="s">
        <v>107</v>
      </c>
      <c r="T36" s="30"/>
      <c r="U36" s="70">
        <f t="shared" si="2"/>
        <v>250</v>
      </c>
      <c r="V36" s="72"/>
      <c r="W36" s="72"/>
      <c r="X36" s="72"/>
      <c r="Y36" s="165">
        <v>250</v>
      </c>
      <c r="Z36" s="159"/>
      <c r="AA36" s="37"/>
      <c r="AB36" s="36"/>
      <c r="AG36">
        <v>1</v>
      </c>
    </row>
    <row r="37" spans="1:33">
      <c r="A37" s="120">
        <v>37</v>
      </c>
      <c r="B37" s="66" t="s">
        <v>74</v>
      </c>
      <c r="C37" s="67">
        <v>24</v>
      </c>
      <c r="D37" s="68" t="s">
        <v>75</v>
      </c>
      <c r="E37" s="117">
        <v>24</v>
      </c>
      <c r="F37" s="31">
        <f t="shared" si="3"/>
        <v>75</v>
      </c>
      <c r="G37" s="119"/>
      <c r="H37" s="118"/>
      <c r="I37" s="118"/>
      <c r="J37" s="118">
        <v>4</v>
      </c>
      <c r="K37" s="118"/>
      <c r="L37" s="118"/>
      <c r="M37" s="32"/>
      <c r="N37" s="138">
        <v>10</v>
      </c>
      <c r="O37" s="32">
        <v>3</v>
      </c>
      <c r="P37" s="108" t="s">
        <v>79</v>
      </c>
      <c r="Q37" s="111" t="s">
        <v>80</v>
      </c>
      <c r="R37" s="106" t="s">
        <v>83</v>
      </c>
      <c r="S37" s="30" t="s">
        <v>108</v>
      </c>
      <c r="T37" s="30"/>
      <c r="U37" s="70">
        <f t="shared" si="2"/>
        <v>260</v>
      </c>
      <c r="V37" s="72"/>
      <c r="W37" s="72"/>
      <c r="X37" s="72"/>
      <c r="Y37" s="165">
        <v>260</v>
      </c>
      <c r="Z37" s="159"/>
      <c r="AA37" s="37"/>
      <c r="AB37" s="36"/>
      <c r="AG37">
        <v>1</v>
      </c>
    </row>
    <row r="38" spans="1:33">
      <c r="A38" s="120">
        <v>38</v>
      </c>
      <c r="B38" s="66" t="s">
        <v>74</v>
      </c>
      <c r="C38" s="67">
        <v>25</v>
      </c>
      <c r="D38" s="68" t="s">
        <v>75</v>
      </c>
      <c r="E38" s="117">
        <v>25</v>
      </c>
      <c r="F38" s="31">
        <f t="shared" si="3"/>
        <v>52</v>
      </c>
      <c r="G38" s="119"/>
      <c r="H38" s="118"/>
      <c r="I38" s="118">
        <v>3</v>
      </c>
      <c r="J38" s="118"/>
      <c r="K38" s="118"/>
      <c r="L38" s="118"/>
      <c r="M38" s="32"/>
      <c r="N38" s="131">
        <v>7</v>
      </c>
      <c r="O38" s="32">
        <v>4</v>
      </c>
      <c r="P38" s="109" t="s">
        <v>76</v>
      </c>
      <c r="Q38" s="113" t="s">
        <v>85</v>
      </c>
      <c r="R38" s="75"/>
      <c r="S38" s="30" t="s">
        <v>109</v>
      </c>
      <c r="T38" s="30"/>
      <c r="U38" s="70">
        <f t="shared" si="2"/>
        <v>270</v>
      </c>
      <c r="V38" s="72"/>
      <c r="W38" s="72"/>
      <c r="X38" s="160">
        <v>270</v>
      </c>
      <c r="Y38" s="158"/>
      <c r="Z38" s="164"/>
      <c r="AA38" s="37"/>
      <c r="AB38" s="36"/>
      <c r="AF38">
        <v>1</v>
      </c>
    </row>
    <row r="39" spans="1:33">
      <c r="A39" s="120">
        <v>39</v>
      </c>
      <c r="B39" s="66" t="s">
        <v>74</v>
      </c>
      <c r="C39" s="67">
        <v>26</v>
      </c>
      <c r="D39" s="68" t="s">
        <v>75</v>
      </c>
      <c r="E39" s="117">
        <v>26</v>
      </c>
      <c r="F39" s="31">
        <f t="shared" si="3"/>
        <v>53</v>
      </c>
      <c r="G39" s="119"/>
      <c r="H39" s="118"/>
      <c r="I39" s="118">
        <v>3</v>
      </c>
      <c r="J39" s="118"/>
      <c r="K39" s="118"/>
      <c r="L39" s="118"/>
      <c r="M39" s="32"/>
      <c r="N39" s="131">
        <v>7</v>
      </c>
      <c r="O39" s="32">
        <v>5</v>
      </c>
      <c r="P39" s="111" t="s">
        <v>80</v>
      </c>
      <c r="Q39" s="110" t="s">
        <v>77</v>
      </c>
      <c r="R39" s="32"/>
      <c r="S39" s="30" t="s">
        <v>110</v>
      </c>
      <c r="T39" s="30"/>
      <c r="U39" s="70">
        <f t="shared" si="2"/>
        <v>279</v>
      </c>
      <c r="V39" s="72"/>
      <c r="W39" s="72"/>
      <c r="X39" s="160">
        <v>279</v>
      </c>
      <c r="Y39" s="158"/>
      <c r="Z39" s="159"/>
      <c r="AA39" s="73"/>
      <c r="AB39" s="36"/>
      <c r="AF39">
        <v>1</v>
      </c>
    </row>
    <row r="40" spans="1:33">
      <c r="A40" s="120">
        <v>40</v>
      </c>
      <c r="B40" s="66" t="s">
        <v>74</v>
      </c>
      <c r="C40" s="67">
        <v>27</v>
      </c>
      <c r="D40" s="68" t="s">
        <v>75</v>
      </c>
      <c r="E40" s="117">
        <v>27</v>
      </c>
      <c r="F40" s="31">
        <f t="shared" si="3"/>
        <v>76</v>
      </c>
      <c r="G40" s="119"/>
      <c r="H40" s="118"/>
      <c r="I40" s="118"/>
      <c r="J40" s="118">
        <v>4</v>
      </c>
      <c r="K40" s="118"/>
      <c r="L40" s="118"/>
      <c r="M40" s="32"/>
      <c r="N40" s="138">
        <v>10</v>
      </c>
      <c r="O40" s="32">
        <v>4</v>
      </c>
      <c r="P40" s="109" t="s">
        <v>76</v>
      </c>
      <c r="Q40" s="112" t="s">
        <v>91</v>
      </c>
      <c r="R40" s="32"/>
      <c r="S40" s="30" t="s">
        <v>112</v>
      </c>
      <c r="T40" s="30"/>
      <c r="U40" s="70">
        <f t="shared" si="2"/>
        <v>180</v>
      </c>
      <c r="V40" s="72"/>
      <c r="W40" s="72"/>
      <c r="X40" s="72"/>
      <c r="Y40" s="165">
        <v>180</v>
      </c>
      <c r="Z40" s="164"/>
      <c r="AA40" s="73"/>
      <c r="AB40" s="74"/>
      <c r="AG40">
        <v>1</v>
      </c>
    </row>
    <row r="41" spans="1:33">
      <c r="A41" s="120">
        <v>41</v>
      </c>
      <c r="B41" s="66" t="s">
        <v>74</v>
      </c>
      <c r="C41" s="67">
        <v>28</v>
      </c>
      <c r="D41" s="68" t="s">
        <v>75</v>
      </c>
      <c r="E41" s="117">
        <v>28</v>
      </c>
      <c r="F41" s="31">
        <f t="shared" si="3"/>
        <v>77</v>
      </c>
      <c r="G41" s="119"/>
      <c r="H41" s="118"/>
      <c r="I41" s="118"/>
      <c r="J41" s="118">
        <v>4</v>
      </c>
      <c r="K41" s="118"/>
      <c r="L41" s="118"/>
      <c r="M41" s="32"/>
      <c r="N41" s="138">
        <v>10</v>
      </c>
      <c r="O41" s="32">
        <v>5</v>
      </c>
      <c r="P41" s="108" t="s">
        <v>79</v>
      </c>
      <c r="Q41" s="32"/>
      <c r="R41" s="32"/>
      <c r="S41" s="30" t="s">
        <v>114</v>
      </c>
      <c r="T41" s="30"/>
      <c r="U41" s="70">
        <f t="shared" si="2"/>
        <v>145</v>
      </c>
      <c r="V41" s="72"/>
      <c r="W41" s="72"/>
      <c r="X41" s="72"/>
      <c r="Y41" s="165">
        <v>145</v>
      </c>
      <c r="Z41" s="164"/>
      <c r="AA41" s="73"/>
      <c r="AB41" s="74"/>
      <c r="AG41">
        <v>1</v>
      </c>
    </row>
    <row r="42" spans="1:33">
      <c r="A42" s="120">
        <v>42</v>
      </c>
      <c r="B42" s="66" t="s">
        <v>74</v>
      </c>
      <c r="C42" s="67">
        <v>29</v>
      </c>
      <c r="D42" s="68" t="s">
        <v>75</v>
      </c>
      <c r="E42" s="117">
        <v>29</v>
      </c>
      <c r="F42" s="31">
        <f t="shared" si="3"/>
        <v>9</v>
      </c>
      <c r="G42" s="171">
        <v>1</v>
      </c>
      <c r="H42" s="118"/>
      <c r="I42" s="118"/>
      <c r="J42" s="118"/>
      <c r="K42" s="118"/>
      <c r="L42" s="118"/>
      <c r="M42" s="32"/>
      <c r="N42" s="152">
        <v>2</v>
      </c>
      <c r="O42" s="32">
        <v>1</v>
      </c>
      <c r="P42" s="108" t="s">
        <v>79</v>
      </c>
      <c r="Q42" s="110" t="s">
        <v>77</v>
      </c>
      <c r="R42" s="32"/>
      <c r="S42" s="30" t="s">
        <v>93</v>
      </c>
      <c r="T42" s="30"/>
      <c r="U42" s="70">
        <f t="shared" si="2"/>
        <v>78</v>
      </c>
      <c r="V42" s="151">
        <v>78</v>
      </c>
      <c r="W42" s="72"/>
      <c r="X42" s="72"/>
      <c r="Y42" s="158"/>
      <c r="Z42" s="159"/>
      <c r="AA42" s="37"/>
      <c r="AB42" s="74"/>
      <c r="AD42">
        <v>1</v>
      </c>
    </row>
    <row r="43" spans="1:33">
      <c r="A43" s="120">
        <v>43</v>
      </c>
      <c r="B43" s="66" t="s">
        <v>74</v>
      </c>
      <c r="C43" s="67">
        <v>30</v>
      </c>
      <c r="D43" s="68" t="s">
        <v>75</v>
      </c>
      <c r="E43" s="117" t="s">
        <v>201</v>
      </c>
      <c r="F43" s="31">
        <f t="shared" si="3"/>
        <v>31</v>
      </c>
      <c r="G43" s="119"/>
      <c r="H43" s="32">
        <v>2</v>
      </c>
      <c r="I43" s="118"/>
      <c r="J43" s="118"/>
      <c r="K43" s="118"/>
      <c r="L43" s="118"/>
      <c r="M43" s="32"/>
      <c r="N43" s="135">
        <v>4</v>
      </c>
      <c r="O43" s="32">
        <v>7</v>
      </c>
      <c r="P43" s="109" t="s">
        <v>76</v>
      </c>
      <c r="Q43" s="30"/>
      <c r="R43" s="32"/>
      <c r="S43" s="30" t="s">
        <v>102</v>
      </c>
      <c r="T43" s="30"/>
      <c r="U43" s="70">
        <f t="shared" si="2"/>
        <v>126</v>
      </c>
      <c r="V43" s="156">
        <v>90</v>
      </c>
      <c r="W43" s="151">
        <v>36</v>
      </c>
      <c r="X43" s="72"/>
      <c r="Y43" s="158"/>
      <c r="Z43" s="159"/>
      <c r="AA43" s="37"/>
      <c r="AB43" s="36"/>
    </row>
    <row r="44" spans="1:33">
      <c r="A44" s="120">
        <v>44</v>
      </c>
      <c r="B44" s="66" t="s">
        <v>74</v>
      </c>
      <c r="C44" s="67">
        <v>30</v>
      </c>
      <c r="D44" s="68" t="s">
        <v>75</v>
      </c>
      <c r="E44" s="117" t="s">
        <v>171</v>
      </c>
      <c r="F44" s="31">
        <f t="shared" si="3"/>
        <v>10</v>
      </c>
      <c r="G44" s="171">
        <v>1</v>
      </c>
      <c r="H44" s="118"/>
      <c r="I44" s="118"/>
      <c r="J44" s="118"/>
      <c r="K44" s="118"/>
      <c r="L44" s="118"/>
      <c r="M44" s="32"/>
      <c r="N44" s="152">
        <v>2</v>
      </c>
      <c r="O44" s="32">
        <v>2</v>
      </c>
      <c r="P44" s="109" t="s">
        <v>76</v>
      </c>
      <c r="Q44" s="110" t="s">
        <v>77</v>
      </c>
      <c r="R44" s="32"/>
      <c r="S44" s="30"/>
      <c r="T44" s="30"/>
      <c r="U44" s="70">
        <f t="shared" si="2"/>
        <v>40</v>
      </c>
      <c r="V44" s="151">
        <v>40</v>
      </c>
      <c r="W44" s="158"/>
      <c r="X44" s="158"/>
      <c r="Y44" s="158"/>
      <c r="Z44" s="159"/>
      <c r="AA44" s="37"/>
      <c r="AB44" s="36"/>
    </row>
    <row r="45" spans="1:33">
      <c r="A45" s="120">
        <v>45</v>
      </c>
      <c r="B45" s="66" t="s">
        <v>74</v>
      </c>
      <c r="C45" s="67">
        <v>31</v>
      </c>
      <c r="D45" s="68" t="s">
        <v>75</v>
      </c>
      <c r="E45" s="117" t="s">
        <v>200</v>
      </c>
      <c r="F45" s="31">
        <f t="shared" si="3"/>
        <v>11</v>
      </c>
      <c r="G45" s="171">
        <v>1</v>
      </c>
      <c r="H45" s="118"/>
      <c r="I45" s="118"/>
      <c r="J45" s="118"/>
      <c r="K45" s="118"/>
      <c r="L45" s="118"/>
      <c r="M45" s="32"/>
      <c r="N45" s="152">
        <v>2</v>
      </c>
      <c r="O45" s="32">
        <v>3</v>
      </c>
      <c r="P45" s="112" t="s">
        <v>91</v>
      </c>
      <c r="Q45" s="113" t="s">
        <v>85</v>
      </c>
      <c r="R45" s="32"/>
      <c r="S45" s="30"/>
      <c r="T45" s="30"/>
      <c r="U45" s="70">
        <f t="shared" si="2"/>
        <v>121</v>
      </c>
      <c r="V45" s="151">
        <v>121</v>
      </c>
      <c r="W45" s="72"/>
      <c r="X45" s="72"/>
      <c r="Y45" s="158"/>
      <c r="Z45" s="159"/>
      <c r="AA45" s="37"/>
      <c r="AB45" s="36"/>
    </row>
    <row r="46" spans="1:33">
      <c r="A46" s="120">
        <v>46</v>
      </c>
      <c r="B46" s="66" t="s">
        <v>74</v>
      </c>
      <c r="C46" s="67">
        <v>31</v>
      </c>
      <c r="D46" s="68" t="s">
        <v>75</v>
      </c>
      <c r="E46" s="117" t="s">
        <v>147</v>
      </c>
      <c r="F46" s="31">
        <f t="shared" si="3"/>
        <v>33</v>
      </c>
      <c r="G46" s="119"/>
      <c r="H46" s="32">
        <v>2</v>
      </c>
      <c r="I46" s="118"/>
      <c r="J46" s="118"/>
      <c r="K46" s="118"/>
      <c r="L46" s="118"/>
      <c r="M46" s="32"/>
      <c r="N46" s="136">
        <v>5</v>
      </c>
      <c r="O46" s="32">
        <v>1</v>
      </c>
      <c r="P46" s="112" t="s">
        <v>91</v>
      </c>
      <c r="Q46" s="113" t="s">
        <v>85</v>
      </c>
      <c r="R46" s="32"/>
      <c r="S46" s="30" t="s">
        <v>157</v>
      </c>
      <c r="T46" s="30"/>
      <c r="U46" s="70">
        <f t="shared" si="2"/>
        <v>35</v>
      </c>
      <c r="V46" s="156">
        <v>5</v>
      </c>
      <c r="W46" s="151">
        <v>30</v>
      </c>
      <c r="X46" s="72"/>
      <c r="Y46" s="158"/>
      <c r="Z46" s="159"/>
      <c r="AA46" s="37"/>
      <c r="AB46" s="36"/>
    </row>
    <row r="47" spans="1:33">
      <c r="A47" s="120">
        <v>47</v>
      </c>
      <c r="B47" s="66" t="s">
        <v>74</v>
      </c>
      <c r="C47" s="67">
        <v>32</v>
      </c>
      <c r="D47" s="68" t="s">
        <v>75</v>
      </c>
      <c r="E47" s="117" t="s">
        <v>206</v>
      </c>
      <c r="F47" s="31">
        <f t="shared" si="3"/>
        <v>34</v>
      </c>
      <c r="G47" s="119"/>
      <c r="H47" s="32">
        <v>2</v>
      </c>
      <c r="I47" s="118"/>
      <c r="J47" s="118"/>
      <c r="K47" s="118"/>
      <c r="L47" s="118"/>
      <c r="M47" s="32"/>
      <c r="N47" s="136">
        <v>5</v>
      </c>
      <c r="O47" s="32">
        <v>2</v>
      </c>
      <c r="P47" s="112" t="s">
        <v>91</v>
      </c>
      <c r="Q47" s="30"/>
      <c r="R47" s="32"/>
      <c r="S47" s="30" t="s">
        <v>93</v>
      </c>
      <c r="T47" s="30"/>
      <c r="U47" s="70">
        <f t="shared" si="2"/>
        <v>40</v>
      </c>
      <c r="V47" s="72"/>
      <c r="W47" s="151">
        <v>40</v>
      </c>
      <c r="X47" s="72"/>
      <c r="Y47" s="158"/>
      <c r="Z47" s="159"/>
      <c r="AA47" s="37"/>
      <c r="AB47" s="36"/>
    </row>
    <row r="48" spans="1:33">
      <c r="A48" s="120">
        <v>48</v>
      </c>
      <c r="B48" s="66" t="s">
        <v>74</v>
      </c>
      <c r="C48" s="67">
        <v>32</v>
      </c>
      <c r="D48" s="68" t="s">
        <v>75</v>
      </c>
      <c r="E48" s="117" t="s">
        <v>148</v>
      </c>
      <c r="F48" s="31">
        <f t="shared" si="3"/>
        <v>35</v>
      </c>
      <c r="G48" s="119"/>
      <c r="H48" s="32">
        <v>2</v>
      </c>
      <c r="I48" s="118"/>
      <c r="J48" s="118"/>
      <c r="K48" s="118"/>
      <c r="L48" s="118"/>
      <c r="M48" s="32"/>
      <c r="N48" s="136">
        <v>5</v>
      </c>
      <c r="O48" s="32">
        <v>3</v>
      </c>
      <c r="P48" s="110" t="s">
        <v>77</v>
      </c>
      <c r="Q48" s="113" t="s">
        <v>85</v>
      </c>
      <c r="R48" s="32"/>
      <c r="S48" s="30"/>
      <c r="T48" s="30"/>
      <c r="U48" s="70">
        <f t="shared" si="2"/>
        <v>83</v>
      </c>
      <c r="V48" s="72"/>
      <c r="W48" s="151">
        <v>83</v>
      </c>
      <c r="X48" s="72"/>
      <c r="Y48" s="158"/>
      <c r="Z48" s="159"/>
      <c r="AA48" s="37"/>
      <c r="AB48" s="36"/>
    </row>
    <row r="49" spans="1:28">
      <c r="A49" s="120">
        <v>49</v>
      </c>
      <c r="B49" s="66" t="s">
        <v>74</v>
      </c>
      <c r="C49" s="67">
        <v>32</v>
      </c>
      <c r="D49" s="68" t="s">
        <v>75</v>
      </c>
      <c r="E49" s="117" t="s">
        <v>149</v>
      </c>
      <c r="F49" s="31">
        <f t="shared" si="3"/>
        <v>36</v>
      </c>
      <c r="G49" s="119"/>
      <c r="H49" s="32">
        <v>2</v>
      </c>
      <c r="I49" s="118"/>
      <c r="J49" s="118"/>
      <c r="K49" s="118"/>
      <c r="L49" s="118"/>
      <c r="M49" s="32"/>
      <c r="N49" s="136">
        <v>5</v>
      </c>
      <c r="O49" s="32">
        <v>4</v>
      </c>
      <c r="P49" s="108" t="s">
        <v>79</v>
      </c>
      <c r="Q49" s="112" t="s">
        <v>91</v>
      </c>
      <c r="R49" s="32"/>
      <c r="S49" s="30"/>
      <c r="T49" s="30"/>
      <c r="U49" s="70">
        <f t="shared" si="2"/>
        <v>35</v>
      </c>
      <c r="V49" s="72"/>
      <c r="W49" s="151">
        <v>35</v>
      </c>
      <c r="X49" s="72"/>
      <c r="Y49" s="158"/>
      <c r="Z49" s="159"/>
      <c r="AA49" s="37"/>
      <c r="AB49" s="36"/>
    </row>
    <row r="50" spans="1:28">
      <c r="A50" s="120">
        <v>50</v>
      </c>
      <c r="B50" s="66" t="s">
        <v>74</v>
      </c>
      <c r="C50" s="67">
        <v>33</v>
      </c>
      <c r="D50" s="68" t="s">
        <v>75</v>
      </c>
      <c r="E50" s="117" t="s">
        <v>207</v>
      </c>
      <c r="F50" s="31">
        <f t="shared" si="3"/>
        <v>12</v>
      </c>
      <c r="G50" s="171">
        <v>1</v>
      </c>
      <c r="H50" s="118"/>
      <c r="I50" s="118"/>
      <c r="J50" s="118"/>
      <c r="K50" s="118"/>
      <c r="L50" s="118"/>
      <c r="M50" s="32"/>
      <c r="N50" s="152">
        <v>2</v>
      </c>
      <c r="O50" s="32">
        <v>4</v>
      </c>
      <c r="P50" s="111" t="s">
        <v>80</v>
      </c>
      <c r="Q50" s="110" t="s">
        <v>77</v>
      </c>
      <c r="R50" s="32"/>
      <c r="S50" s="30" t="s">
        <v>93</v>
      </c>
      <c r="T50" s="30"/>
      <c r="U50" s="70">
        <f t="shared" si="2"/>
        <v>153</v>
      </c>
      <c r="V50" s="151">
        <v>153</v>
      </c>
      <c r="W50" s="158"/>
      <c r="X50" s="158"/>
      <c r="Y50" s="158"/>
      <c r="Z50" s="159"/>
      <c r="AA50" s="37"/>
      <c r="AB50" s="36"/>
    </row>
    <row r="51" spans="1:28">
      <c r="A51" s="120">
        <v>51</v>
      </c>
      <c r="B51" s="66" t="s">
        <v>74</v>
      </c>
      <c r="C51" s="67">
        <v>33</v>
      </c>
      <c r="D51" s="68" t="s">
        <v>75</v>
      </c>
      <c r="E51" s="117" t="s">
        <v>172</v>
      </c>
      <c r="F51" s="31">
        <f t="shared" si="3"/>
        <v>37</v>
      </c>
      <c r="G51" s="119"/>
      <c r="H51" s="32">
        <v>2</v>
      </c>
      <c r="I51" s="118"/>
      <c r="J51" s="118"/>
      <c r="K51" s="118"/>
      <c r="L51" s="118"/>
      <c r="M51" s="32"/>
      <c r="N51" s="136">
        <v>5</v>
      </c>
      <c r="O51" s="32">
        <v>5</v>
      </c>
      <c r="P51" s="108" t="s">
        <v>79</v>
      </c>
      <c r="Q51" s="112" t="s">
        <v>91</v>
      </c>
      <c r="R51" s="32"/>
      <c r="S51" s="30"/>
      <c r="T51" s="30"/>
      <c r="U51" s="70">
        <f t="shared" si="2"/>
        <v>70</v>
      </c>
      <c r="V51" s="156">
        <v>69</v>
      </c>
      <c r="W51" s="151">
        <v>1</v>
      </c>
      <c r="X51" s="72"/>
      <c r="Y51" s="158"/>
      <c r="Z51" s="159"/>
      <c r="AA51" s="37"/>
      <c r="AB51" s="36"/>
    </row>
    <row r="52" spans="1:28">
      <c r="A52" s="120">
        <v>52</v>
      </c>
      <c r="B52" s="66" t="s">
        <v>74</v>
      </c>
      <c r="C52" s="67">
        <v>34</v>
      </c>
      <c r="D52" s="68" t="s">
        <v>75</v>
      </c>
      <c r="E52" s="117" t="s">
        <v>208</v>
      </c>
      <c r="F52" s="31">
        <v>43</v>
      </c>
      <c r="G52" s="119"/>
      <c r="H52" s="32">
        <v>2</v>
      </c>
      <c r="I52" s="118"/>
      <c r="J52" s="126"/>
      <c r="K52" s="128"/>
      <c r="L52" s="118"/>
      <c r="M52" s="32"/>
      <c r="N52" s="136">
        <v>5</v>
      </c>
      <c r="O52" s="32">
        <v>6</v>
      </c>
      <c r="P52" s="109" t="s">
        <v>76</v>
      </c>
      <c r="Q52" s="113" t="s">
        <v>85</v>
      </c>
      <c r="R52" s="30"/>
      <c r="S52" s="30" t="s">
        <v>111</v>
      </c>
      <c r="T52" s="30"/>
      <c r="U52" s="70">
        <f t="shared" si="2"/>
        <v>79</v>
      </c>
      <c r="V52" s="72"/>
      <c r="W52" s="151">
        <v>79</v>
      </c>
      <c r="X52" s="158"/>
      <c r="Y52" s="158"/>
      <c r="Z52" s="159"/>
      <c r="AA52" s="37"/>
      <c r="AB52" s="36"/>
    </row>
    <row r="53" spans="1:28">
      <c r="A53" s="120">
        <v>53</v>
      </c>
      <c r="B53" s="66" t="s">
        <v>74</v>
      </c>
      <c r="C53" s="67">
        <v>34</v>
      </c>
      <c r="D53" s="68" t="s">
        <v>75</v>
      </c>
      <c r="E53" s="141" t="s">
        <v>180</v>
      </c>
      <c r="F53" s="31">
        <f t="shared" si="3"/>
        <v>54</v>
      </c>
      <c r="G53" s="140"/>
      <c r="H53" s="125"/>
      <c r="I53" s="124">
        <v>3</v>
      </c>
      <c r="J53" s="132"/>
      <c r="K53" s="128"/>
      <c r="L53" s="118"/>
      <c r="M53" s="32"/>
      <c r="N53" s="131">
        <v>7</v>
      </c>
      <c r="O53" s="32">
        <v>6</v>
      </c>
      <c r="P53" s="109" t="s">
        <v>76</v>
      </c>
      <c r="Q53" s="113" t="s">
        <v>85</v>
      </c>
      <c r="R53" s="30">
        <v>3</v>
      </c>
      <c r="S53" s="30"/>
      <c r="T53" s="30"/>
      <c r="U53" s="70">
        <f t="shared" si="2"/>
        <v>41</v>
      </c>
      <c r="V53" s="72"/>
      <c r="W53" s="72"/>
      <c r="X53" s="160">
        <v>41</v>
      </c>
      <c r="Y53" s="158"/>
      <c r="Z53" s="159"/>
      <c r="AA53" s="37"/>
      <c r="AB53" s="36"/>
    </row>
    <row r="54" spans="1:28">
      <c r="A54" s="120">
        <v>54</v>
      </c>
      <c r="B54" s="66" t="s">
        <v>74</v>
      </c>
      <c r="C54" s="67">
        <v>34</v>
      </c>
      <c r="D54" s="68" t="s">
        <v>75</v>
      </c>
      <c r="E54" s="141" t="s">
        <v>152</v>
      </c>
      <c r="F54" s="31">
        <f t="shared" si="3"/>
        <v>55</v>
      </c>
      <c r="G54" s="140"/>
      <c r="H54" s="124"/>
      <c r="I54" s="124">
        <v>3</v>
      </c>
      <c r="J54" s="132"/>
      <c r="K54" s="128"/>
      <c r="L54" s="118"/>
      <c r="M54" s="118"/>
      <c r="N54" s="131">
        <v>7</v>
      </c>
      <c r="O54" s="32">
        <v>7</v>
      </c>
      <c r="P54" s="108" t="s">
        <v>79</v>
      </c>
      <c r="Q54" s="111" t="s">
        <v>80</v>
      </c>
      <c r="R54" s="30"/>
      <c r="S54" s="30"/>
      <c r="T54" s="30"/>
      <c r="U54" s="70">
        <f t="shared" si="2"/>
        <v>40</v>
      </c>
      <c r="V54" s="72"/>
      <c r="W54" s="72"/>
      <c r="X54" s="160">
        <v>40</v>
      </c>
      <c r="Y54" s="158"/>
      <c r="Z54" s="159"/>
      <c r="AA54" s="37"/>
      <c r="AB54" s="36"/>
    </row>
    <row r="55" spans="1:28">
      <c r="A55" s="120">
        <v>55</v>
      </c>
      <c r="B55" s="66" t="s">
        <v>74</v>
      </c>
      <c r="C55" s="67">
        <v>35</v>
      </c>
      <c r="D55" s="68" t="s">
        <v>75</v>
      </c>
      <c r="E55" s="117" t="s">
        <v>209</v>
      </c>
      <c r="F55" s="31">
        <f t="shared" si="3"/>
        <v>39</v>
      </c>
      <c r="G55" s="119"/>
      <c r="H55" s="32">
        <v>2</v>
      </c>
      <c r="I55" s="126"/>
      <c r="J55" s="126"/>
      <c r="K55" s="128"/>
      <c r="L55" s="118"/>
      <c r="M55" s="32"/>
      <c r="N55" s="136">
        <v>5</v>
      </c>
      <c r="O55" s="32">
        <v>7</v>
      </c>
      <c r="P55" s="110" t="s">
        <v>77</v>
      </c>
      <c r="Q55" s="113" t="s">
        <v>85</v>
      </c>
      <c r="R55" s="30"/>
      <c r="S55" s="30" t="s">
        <v>113</v>
      </c>
      <c r="T55" s="30"/>
      <c r="U55" s="70">
        <f t="shared" si="2"/>
        <v>79</v>
      </c>
      <c r="V55" s="72"/>
      <c r="W55" s="151">
        <v>79</v>
      </c>
      <c r="X55" s="158"/>
      <c r="Y55" s="158"/>
      <c r="Z55" s="159"/>
      <c r="AA55" s="37"/>
      <c r="AB55" s="36"/>
    </row>
    <row r="56" spans="1:28">
      <c r="A56" s="120">
        <v>56</v>
      </c>
      <c r="B56" s="66" t="s">
        <v>74</v>
      </c>
      <c r="C56" s="67">
        <v>35</v>
      </c>
      <c r="D56" s="68" t="s">
        <v>75</v>
      </c>
      <c r="E56" s="141" t="s">
        <v>181</v>
      </c>
      <c r="F56" s="31">
        <f t="shared" si="3"/>
        <v>57</v>
      </c>
      <c r="G56" s="140"/>
      <c r="H56" s="125"/>
      <c r="I56" s="124">
        <v>3</v>
      </c>
      <c r="J56" s="132"/>
      <c r="K56" s="128"/>
      <c r="L56" s="118"/>
      <c r="M56" s="32"/>
      <c r="N56" s="129">
        <v>8</v>
      </c>
      <c r="O56" s="32">
        <v>1</v>
      </c>
      <c r="P56" s="110" t="s">
        <v>77</v>
      </c>
      <c r="Q56" s="113" t="s">
        <v>85</v>
      </c>
      <c r="R56" s="30">
        <v>3</v>
      </c>
      <c r="S56" s="30"/>
      <c r="T56" s="30"/>
      <c r="U56" s="70">
        <f t="shared" si="2"/>
        <v>41</v>
      </c>
      <c r="V56" s="72"/>
      <c r="W56" s="72"/>
      <c r="X56" s="160">
        <v>41</v>
      </c>
      <c r="Y56" s="158"/>
      <c r="Z56" s="159"/>
      <c r="AA56" s="37"/>
      <c r="AB56" s="36"/>
    </row>
    <row r="57" spans="1:28">
      <c r="A57" s="120">
        <v>57</v>
      </c>
      <c r="B57" s="66" t="s">
        <v>74</v>
      </c>
      <c r="C57" s="67">
        <v>35</v>
      </c>
      <c r="D57" s="68" t="s">
        <v>75</v>
      </c>
      <c r="E57" s="141" t="s">
        <v>153</v>
      </c>
      <c r="F57" s="31">
        <f t="shared" si="3"/>
        <v>58</v>
      </c>
      <c r="G57" s="140"/>
      <c r="H57" s="124"/>
      <c r="I57" s="124">
        <v>3</v>
      </c>
      <c r="J57" s="132"/>
      <c r="K57" s="128"/>
      <c r="L57" s="118"/>
      <c r="M57" s="32"/>
      <c r="N57" s="129">
        <v>8</v>
      </c>
      <c r="O57" s="32">
        <v>2</v>
      </c>
      <c r="P57" s="110" t="s">
        <v>77</v>
      </c>
      <c r="Q57" s="112" t="s">
        <v>91</v>
      </c>
      <c r="R57" s="30"/>
      <c r="S57" s="30"/>
      <c r="T57" s="30"/>
      <c r="U57" s="70">
        <f t="shared" si="2"/>
        <v>40</v>
      </c>
      <c r="V57" s="72"/>
      <c r="W57" s="72"/>
      <c r="X57" s="160">
        <v>40</v>
      </c>
      <c r="Y57" s="158"/>
      <c r="Z57" s="159"/>
      <c r="AA57" s="37"/>
      <c r="AB57" s="36"/>
    </row>
    <row r="58" spans="1:28">
      <c r="A58" s="120">
        <v>58</v>
      </c>
      <c r="B58" s="66" t="s">
        <v>74</v>
      </c>
      <c r="C58" s="67">
        <v>36</v>
      </c>
      <c r="D58" s="68" t="s">
        <v>75</v>
      </c>
      <c r="E58" s="117" t="s">
        <v>210</v>
      </c>
      <c r="F58" s="31">
        <f t="shared" si="3"/>
        <v>59</v>
      </c>
      <c r="G58" s="119"/>
      <c r="H58" s="124"/>
      <c r="I58" s="118">
        <v>3</v>
      </c>
      <c r="J58" s="118"/>
      <c r="K58" s="118"/>
      <c r="L58" s="118"/>
      <c r="M58" s="32"/>
      <c r="N58" s="129">
        <v>8</v>
      </c>
      <c r="O58" s="32">
        <v>3</v>
      </c>
      <c r="P58" s="111" t="s">
        <v>80</v>
      </c>
      <c r="Q58" s="112" t="s">
        <v>91</v>
      </c>
      <c r="R58" s="30"/>
      <c r="S58" s="30" t="s">
        <v>115</v>
      </c>
      <c r="T58" s="30"/>
      <c r="U58" s="70">
        <f t="shared" si="2"/>
        <v>82</v>
      </c>
      <c r="V58" s="72"/>
      <c r="W58" s="72"/>
      <c r="X58" s="160">
        <v>82</v>
      </c>
      <c r="Y58" s="158"/>
      <c r="Z58" s="159"/>
      <c r="AA58" s="37"/>
      <c r="AB58" s="36"/>
    </row>
    <row r="59" spans="1:28">
      <c r="A59" s="120">
        <v>59</v>
      </c>
      <c r="B59" s="66" t="s">
        <v>74</v>
      </c>
      <c r="C59" s="67">
        <v>36</v>
      </c>
      <c r="D59" s="68" t="s">
        <v>75</v>
      </c>
      <c r="E59" s="117" t="s">
        <v>188</v>
      </c>
      <c r="F59" s="31">
        <f t="shared" si="3"/>
        <v>41</v>
      </c>
      <c r="G59" s="119"/>
      <c r="H59" s="32">
        <v>2</v>
      </c>
      <c r="I59" s="118"/>
      <c r="J59" s="118"/>
      <c r="K59" s="118"/>
      <c r="L59" s="118"/>
      <c r="M59" s="32"/>
      <c r="N59" s="130">
        <v>6</v>
      </c>
      <c r="O59" s="32">
        <v>1</v>
      </c>
      <c r="P59" s="111" t="s">
        <v>80</v>
      </c>
      <c r="Q59" s="112" t="s">
        <v>91</v>
      </c>
      <c r="R59" s="30"/>
      <c r="S59" s="30"/>
      <c r="T59" s="30"/>
      <c r="U59" s="70">
        <f t="shared" si="2"/>
        <v>39</v>
      </c>
      <c r="V59" s="72"/>
      <c r="W59" s="151">
        <v>39</v>
      </c>
      <c r="X59" s="158"/>
      <c r="Y59" s="158"/>
      <c r="Z59" s="159"/>
      <c r="AA59" s="37"/>
      <c r="AB59" s="36"/>
    </row>
    <row r="60" spans="1:28">
      <c r="A60" s="120">
        <v>60</v>
      </c>
      <c r="B60" s="66" t="s">
        <v>74</v>
      </c>
      <c r="C60" s="67">
        <v>36</v>
      </c>
      <c r="D60" s="68" t="s">
        <v>75</v>
      </c>
      <c r="E60" s="117" t="s">
        <v>154</v>
      </c>
      <c r="F60" s="31">
        <f t="shared" si="3"/>
        <v>42</v>
      </c>
      <c r="G60" s="119"/>
      <c r="H60" s="32">
        <v>2</v>
      </c>
      <c r="I60" s="124"/>
      <c r="J60" s="118"/>
      <c r="K60" s="118"/>
      <c r="L60" s="118"/>
      <c r="M60" s="32"/>
      <c r="N60" s="130">
        <v>6</v>
      </c>
      <c r="O60" s="32">
        <v>2</v>
      </c>
      <c r="P60" s="111" t="s">
        <v>80</v>
      </c>
      <c r="Q60" s="30"/>
      <c r="R60" s="30"/>
      <c r="S60" s="30"/>
      <c r="T60" s="30"/>
      <c r="U60" s="70">
        <f t="shared" si="2"/>
        <v>40</v>
      </c>
      <c r="V60" s="72"/>
      <c r="W60" s="151">
        <v>40</v>
      </c>
      <c r="X60" s="158"/>
      <c r="Y60" s="158"/>
      <c r="Z60" s="159"/>
      <c r="AA60" s="37"/>
      <c r="AB60" s="36"/>
    </row>
    <row r="61" spans="1:28">
      <c r="A61" s="120">
        <v>61</v>
      </c>
      <c r="B61" s="66" t="s">
        <v>74</v>
      </c>
      <c r="C61" s="67">
        <v>37</v>
      </c>
      <c r="D61" s="68" t="s">
        <v>75</v>
      </c>
      <c r="E61" s="117" t="s">
        <v>218</v>
      </c>
      <c r="F61" s="31">
        <f t="shared" si="3"/>
        <v>60</v>
      </c>
      <c r="G61" s="119"/>
      <c r="H61" s="124"/>
      <c r="I61" s="118">
        <v>3</v>
      </c>
      <c r="J61" s="118"/>
      <c r="K61" s="118"/>
      <c r="L61" s="118"/>
      <c r="M61" s="32"/>
      <c r="N61" s="129">
        <v>8</v>
      </c>
      <c r="O61" s="32">
        <v>4</v>
      </c>
      <c r="P61" s="111" t="s">
        <v>80</v>
      </c>
      <c r="Q61" s="109" t="s">
        <v>76</v>
      </c>
      <c r="R61" s="75"/>
      <c r="S61" s="30" t="s">
        <v>116</v>
      </c>
      <c r="T61" s="30"/>
      <c r="U61" s="70">
        <f t="shared" si="2"/>
        <v>82</v>
      </c>
      <c r="V61" s="72"/>
      <c r="W61" s="158"/>
      <c r="X61" s="160">
        <v>82</v>
      </c>
      <c r="Y61" s="158"/>
      <c r="Z61" s="164"/>
      <c r="AA61" s="37"/>
      <c r="AB61" s="36"/>
    </row>
    <row r="62" spans="1:28">
      <c r="A62" s="120">
        <v>62</v>
      </c>
      <c r="B62" s="66" t="s">
        <v>74</v>
      </c>
      <c r="C62" s="67">
        <v>37</v>
      </c>
      <c r="D62" s="68" t="s">
        <v>75</v>
      </c>
      <c r="E62" s="117" t="s">
        <v>189</v>
      </c>
      <c r="F62" s="31">
        <f t="shared" si="3"/>
        <v>43</v>
      </c>
      <c r="G62" s="119"/>
      <c r="H62" s="32">
        <v>2</v>
      </c>
      <c r="I62" s="118"/>
      <c r="J62" s="118"/>
      <c r="K62" s="118"/>
      <c r="L62" s="118"/>
      <c r="M62" s="32"/>
      <c r="N62" s="130">
        <v>6</v>
      </c>
      <c r="O62" s="32">
        <v>3</v>
      </c>
      <c r="P62" s="111" t="s">
        <v>80</v>
      </c>
      <c r="Q62" s="109" t="s">
        <v>76</v>
      </c>
      <c r="R62" s="75"/>
      <c r="S62" s="30"/>
      <c r="T62" s="30"/>
      <c r="U62" s="70">
        <f t="shared" si="2"/>
        <v>39</v>
      </c>
      <c r="V62" s="72"/>
      <c r="W62" s="151">
        <v>39</v>
      </c>
      <c r="X62" s="162"/>
      <c r="Y62" s="162"/>
      <c r="Z62" s="164"/>
      <c r="AA62" s="37"/>
      <c r="AB62" s="36"/>
    </row>
    <row r="63" spans="1:28">
      <c r="A63" s="120">
        <v>63</v>
      </c>
      <c r="B63" s="66" t="s">
        <v>74</v>
      </c>
      <c r="C63" s="67">
        <v>37</v>
      </c>
      <c r="D63" s="68" t="s">
        <v>75</v>
      </c>
      <c r="E63" s="117" t="s">
        <v>156</v>
      </c>
      <c r="F63" s="31">
        <f t="shared" si="3"/>
        <v>44</v>
      </c>
      <c r="G63" s="119"/>
      <c r="H63" s="32">
        <v>2</v>
      </c>
      <c r="I63" s="132"/>
      <c r="J63" s="118"/>
      <c r="K63" s="118"/>
      <c r="L63" s="118"/>
      <c r="M63" s="32"/>
      <c r="N63" s="130">
        <v>6</v>
      </c>
      <c r="O63" s="32">
        <v>4</v>
      </c>
      <c r="P63" s="110" t="s">
        <v>77</v>
      </c>
      <c r="Q63" s="30"/>
      <c r="R63" s="75"/>
      <c r="S63" s="30"/>
      <c r="T63" s="30"/>
      <c r="U63" s="70">
        <f t="shared" si="2"/>
        <v>40</v>
      </c>
      <c r="V63" s="72"/>
      <c r="W63" s="151">
        <v>40</v>
      </c>
      <c r="X63" s="162"/>
      <c r="Y63" s="162"/>
      <c r="Z63" s="164"/>
      <c r="AA63" s="73"/>
      <c r="AB63" s="36"/>
    </row>
    <row r="64" spans="1:28">
      <c r="A64" s="120">
        <v>64</v>
      </c>
      <c r="B64" s="66" t="s">
        <v>74</v>
      </c>
      <c r="C64" s="67">
        <v>38</v>
      </c>
      <c r="D64" s="68" t="s">
        <v>75</v>
      </c>
      <c r="E64" s="117" t="s">
        <v>216</v>
      </c>
      <c r="F64" s="31">
        <f t="shared" si="3"/>
        <v>78</v>
      </c>
      <c r="G64" s="119"/>
      <c r="H64" s="118"/>
      <c r="I64" s="118"/>
      <c r="J64" s="118">
        <v>4</v>
      </c>
      <c r="K64" s="118"/>
      <c r="L64" s="118"/>
      <c r="M64" s="32"/>
      <c r="N64" s="138">
        <v>10</v>
      </c>
      <c r="O64" s="32">
        <v>6</v>
      </c>
      <c r="P64" s="111" t="s">
        <v>80</v>
      </c>
      <c r="Q64" s="112" t="s">
        <v>91</v>
      </c>
      <c r="R64" s="75"/>
      <c r="S64" s="30" t="s">
        <v>118</v>
      </c>
      <c r="T64" s="30"/>
      <c r="U64" s="70">
        <f t="shared" si="2"/>
        <v>35</v>
      </c>
      <c r="V64" s="72"/>
      <c r="W64" s="72"/>
      <c r="X64" s="72"/>
      <c r="Y64" s="165">
        <v>35</v>
      </c>
      <c r="Z64" s="164"/>
      <c r="AA64" s="73"/>
      <c r="AB64" s="74"/>
    </row>
    <row r="65" spans="1:32">
      <c r="A65" s="120">
        <v>65</v>
      </c>
      <c r="B65" s="66" t="s">
        <v>74</v>
      </c>
      <c r="C65" s="67">
        <v>38</v>
      </c>
      <c r="D65" s="68" t="s">
        <v>75</v>
      </c>
      <c r="E65" s="117" t="s">
        <v>221</v>
      </c>
      <c r="F65" s="31">
        <f t="shared" si="3"/>
        <v>79</v>
      </c>
      <c r="G65" s="119"/>
      <c r="H65" s="75"/>
      <c r="I65" s="75"/>
      <c r="J65" s="118">
        <v>4</v>
      </c>
      <c r="K65" s="75"/>
      <c r="L65" s="75"/>
      <c r="M65" s="75"/>
      <c r="N65" s="138">
        <v>10</v>
      </c>
      <c r="O65" s="32">
        <v>7</v>
      </c>
      <c r="P65" s="112" t="s">
        <v>91</v>
      </c>
      <c r="Q65" s="75"/>
      <c r="R65" s="75"/>
      <c r="S65" s="75"/>
      <c r="T65" s="75"/>
      <c r="U65" s="70">
        <f t="shared" si="2"/>
        <v>103</v>
      </c>
      <c r="V65" s="34"/>
      <c r="W65" s="35"/>
      <c r="X65" s="34"/>
      <c r="Y65" s="71">
        <v>103</v>
      </c>
      <c r="Z65" s="164"/>
      <c r="AA65" s="73"/>
      <c r="AB65" s="36"/>
    </row>
    <row r="66" spans="1:32">
      <c r="A66" s="120">
        <v>66</v>
      </c>
      <c r="B66" s="66" t="s">
        <v>74</v>
      </c>
      <c r="C66" s="67">
        <v>38</v>
      </c>
      <c r="D66" s="68" t="s">
        <v>75</v>
      </c>
      <c r="E66" s="117" t="s">
        <v>173</v>
      </c>
      <c r="F66" s="31">
        <f t="shared" si="3"/>
        <v>81</v>
      </c>
      <c r="G66" s="119"/>
      <c r="H66" s="118"/>
      <c r="I66" s="118"/>
      <c r="J66" s="118">
        <v>4</v>
      </c>
      <c r="K66" s="118"/>
      <c r="L66" s="118"/>
      <c r="M66" s="32"/>
      <c r="N66" s="139">
        <v>11</v>
      </c>
      <c r="O66" s="32">
        <v>1</v>
      </c>
      <c r="P66" s="110" t="s">
        <v>77</v>
      </c>
      <c r="Q66" s="75"/>
      <c r="R66" s="75"/>
      <c r="S66" s="30"/>
      <c r="T66" s="30"/>
      <c r="U66" s="70">
        <f t="shared" si="2"/>
        <v>35</v>
      </c>
      <c r="V66" s="72"/>
      <c r="W66" s="72"/>
      <c r="X66" s="72"/>
      <c r="Y66" s="165">
        <v>35</v>
      </c>
      <c r="Z66" s="164"/>
      <c r="AA66" s="73"/>
      <c r="AB66" s="74"/>
    </row>
    <row r="67" spans="1:32">
      <c r="A67" s="120">
        <v>67</v>
      </c>
      <c r="B67" s="66" t="s">
        <v>74</v>
      </c>
      <c r="C67" s="67">
        <v>39</v>
      </c>
      <c r="D67" s="68" t="s">
        <v>75</v>
      </c>
      <c r="E67" s="117">
        <v>39</v>
      </c>
      <c r="F67" s="31">
        <f t="shared" si="3"/>
        <v>82</v>
      </c>
      <c r="G67" s="119"/>
      <c r="H67" s="118"/>
      <c r="I67" s="118"/>
      <c r="J67" s="118">
        <v>4</v>
      </c>
      <c r="K67" s="118"/>
      <c r="L67" s="118"/>
      <c r="M67" s="32"/>
      <c r="N67" s="139">
        <v>11</v>
      </c>
      <c r="O67" s="32">
        <v>2</v>
      </c>
      <c r="P67" s="110" t="s">
        <v>77</v>
      </c>
      <c r="Q67" s="112" t="s">
        <v>91</v>
      </c>
      <c r="R67" s="32"/>
      <c r="S67" s="30" t="s">
        <v>117</v>
      </c>
      <c r="T67" s="30"/>
      <c r="U67" s="70">
        <f t="shared" si="2"/>
        <v>45</v>
      </c>
      <c r="V67" s="72"/>
      <c r="W67" s="72"/>
      <c r="X67" s="160">
        <v>45</v>
      </c>
      <c r="Y67" s="162"/>
      <c r="Z67" s="164"/>
      <c r="AA67" s="73"/>
      <c r="AB67" s="74"/>
      <c r="AF67">
        <v>1</v>
      </c>
    </row>
    <row r="68" spans="1:32">
      <c r="A68" s="120">
        <v>68</v>
      </c>
      <c r="B68" s="66" t="s">
        <v>74</v>
      </c>
      <c r="C68" s="67">
        <v>40</v>
      </c>
      <c r="D68" s="68" t="s">
        <v>75</v>
      </c>
      <c r="E68" s="117">
        <v>40</v>
      </c>
      <c r="F68" s="31">
        <f t="shared" si="3"/>
        <v>83</v>
      </c>
      <c r="G68" s="119"/>
      <c r="H68" s="118"/>
      <c r="I68" s="118"/>
      <c r="J68" s="118">
        <v>4</v>
      </c>
      <c r="K68" s="118"/>
      <c r="L68" s="118"/>
      <c r="M68" s="32"/>
      <c r="N68" s="139">
        <v>11</v>
      </c>
      <c r="O68" s="32">
        <v>3</v>
      </c>
      <c r="P68" s="110" t="s">
        <v>77</v>
      </c>
      <c r="Q68" s="32"/>
      <c r="R68" s="32"/>
      <c r="S68" s="30" t="s">
        <v>119</v>
      </c>
      <c r="T68" s="30"/>
      <c r="U68" s="70">
        <f t="shared" si="2"/>
        <v>45</v>
      </c>
      <c r="V68" s="72"/>
      <c r="W68" s="72"/>
      <c r="X68" s="160">
        <v>45</v>
      </c>
      <c r="Y68" s="162"/>
      <c r="Z68" s="164"/>
      <c r="AA68" s="73"/>
      <c r="AB68" s="74"/>
      <c r="AF68">
        <v>1</v>
      </c>
    </row>
    <row r="69" spans="1:32">
      <c r="A69" s="120">
        <v>69</v>
      </c>
      <c r="B69" s="66" t="s">
        <v>74</v>
      </c>
      <c r="C69" s="67">
        <v>41</v>
      </c>
      <c r="D69" s="68" t="s">
        <v>75</v>
      </c>
      <c r="E69" s="117" t="s">
        <v>217</v>
      </c>
      <c r="F69" s="31">
        <f t="shared" si="3"/>
        <v>84</v>
      </c>
      <c r="G69" s="119"/>
      <c r="H69" s="118"/>
      <c r="I69" s="118"/>
      <c r="J69" s="118">
        <v>4</v>
      </c>
      <c r="K69" s="118"/>
      <c r="L69" s="118"/>
      <c r="M69" s="32"/>
      <c r="N69" s="139">
        <v>11</v>
      </c>
      <c r="O69" s="32">
        <v>4</v>
      </c>
      <c r="P69" s="109" t="s">
        <v>76</v>
      </c>
      <c r="Q69" s="112" t="s">
        <v>91</v>
      </c>
      <c r="R69" s="75"/>
      <c r="S69" s="30" t="s">
        <v>117</v>
      </c>
      <c r="T69" s="30"/>
      <c r="U69" s="70">
        <f t="shared" si="2"/>
        <v>90</v>
      </c>
      <c r="V69" s="72"/>
      <c r="W69" s="72"/>
      <c r="X69" s="160">
        <v>90</v>
      </c>
      <c r="Y69" s="162"/>
      <c r="Z69" s="164"/>
      <c r="AA69" s="73"/>
      <c r="AB69" s="74"/>
    </row>
    <row r="70" spans="1:32">
      <c r="A70" s="120">
        <v>70</v>
      </c>
      <c r="B70" s="66" t="s">
        <v>74</v>
      </c>
      <c r="C70" s="67">
        <v>41</v>
      </c>
      <c r="D70" s="68" t="s">
        <v>75</v>
      </c>
      <c r="E70" s="117" t="s">
        <v>174</v>
      </c>
      <c r="F70" s="31">
        <f t="shared" si="3"/>
        <v>85</v>
      </c>
      <c r="G70" s="119"/>
      <c r="H70" s="118"/>
      <c r="I70" s="118"/>
      <c r="J70" s="118">
        <v>4</v>
      </c>
      <c r="K70" s="118"/>
      <c r="L70" s="118"/>
      <c r="M70" s="32"/>
      <c r="N70" s="139">
        <v>11</v>
      </c>
      <c r="O70" s="32">
        <v>5</v>
      </c>
      <c r="P70" s="109" t="s">
        <v>76</v>
      </c>
      <c r="Q70" s="32"/>
      <c r="R70" s="32"/>
      <c r="S70" s="30"/>
      <c r="T70" s="30"/>
      <c r="U70" s="70">
        <f t="shared" si="2"/>
        <v>45</v>
      </c>
      <c r="V70" s="72"/>
      <c r="W70" s="72"/>
      <c r="X70" s="158"/>
      <c r="Y70" s="160">
        <v>45</v>
      </c>
      <c r="Z70" s="164"/>
      <c r="AA70" s="73"/>
      <c r="AB70" s="74"/>
    </row>
    <row r="71" spans="1:32">
      <c r="A71" s="120">
        <v>71</v>
      </c>
      <c r="B71" s="66" t="s">
        <v>74</v>
      </c>
      <c r="C71" s="67">
        <v>42</v>
      </c>
      <c r="D71" s="68" t="s">
        <v>75</v>
      </c>
      <c r="E71" s="117" t="s">
        <v>229</v>
      </c>
      <c r="F71" s="31">
        <f t="shared" si="3"/>
        <v>86</v>
      </c>
      <c r="G71" s="119"/>
      <c r="H71" s="118"/>
      <c r="I71" s="118"/>
      <c r="J71" s="118">
        <v>4</v>
      </c>
      <c r="K71" s="118"/>
      <c r="L71" s="118"/>
      <c r="M71" s="32"/>
      <c r="N71" s="139">
        <v>11</v>
      </c>
      <c r="O71" s="32">
        <v>6</v>
      </c>
      <c r="P71" s="111" t="s">
        <v>80</v>
      </c>
      <c r="Q71" s="110" t="s">
        <v>77</v>
      </c>
      <c r="R71" s="75"/>
      <c r="S71" s="30" t="s">
        <v>119</v>
      </c>
      <c r="T71" s="30"/>
      <c r="U71" s="70">
        <f t="shared" si="2"/>
        <v>45</v>
      </c>
      <c r="V71" s="72"/>
      <c r="W71" s="72"/>
      <c r="X71" s="158"/>
      <c r="Y71" s="160">
        <v>45</v>
      </c>
      <c r="Z71" s="164"/>
      <c r="AA71" s="73"/>
      <c r="AB71" s="74"/>
    </row>
    <row r="72" spans="1:32">
      <c r="A72" s="120">
        <v>72</v>
      </c>
      <c r="B72" s="66" t="s">
        <v>74</v>
      </c>
      <c r="C72" s="67">
        <v>42</v>
      </c>
      <c r="D72" s="68" t="s">
        <v>75</v>
      </c>
      <c r="E72" s="117" t="s">
        <v>175</v>
      </c>
      <c r="F72" s="31">
        <f t="shared" si="3"/>
        <v>88</v>
      </c>
      <c r="G72" s="119"/>
      <c r="H72" s="118"/>
      <c r="I72" s="118"/>
      <c r="J72" s="118">
        <v>4</v>
      </c>
      <c r="K72" s="32"/>
      <c r="L72" s="32"/>
      <c r="M72" s="32"/>
      <c r="N72" s="139">
        <v>11</v>
      </c>
      <c r="O72" s="32">
        <v>8</v>
      </c>
      <c r="P72" s="109" t="s">
        <v>76</v>
      </c>
      <c r="Q72" s="112" t="s">
        <v>91</v>
      </c>
      <c r="R72" s="30"/>
      <c r="S72" s="30"/>
      <c r="T72" s="30"/>
      <c r="U72" s="70"/>
      <c r="V72" s="36"/>
      <c r="W72" s="53"/>
      <c r="X72" s="169"/>
      <c r="Y72" s="170"/>
      <c r="Z72" s="164"/>
      <c r="AA72" s="73"/>
      <c r="AB72" s="36"/>
    </row>
    <row r="73" spans="1:32">
      <c r="A73" s="120">
        <v>73</v>
      </c>
      <c r="B73" s="66" t="s">
        <v>74</v>
      </c>
      <c r="C73" s="67">
        <v>43</v>
      </c>
      <c r="D73" s="68" t="s">
        <v>75</v>
      </c>
      <c r="E73" s="117">
        <v>43</v>
      </c>
      <c r="F73" s="31">
        <f t="shared" si="3"/>
        <v>87</v>
      </c>
      <c r="G73" s="119"/>
      <c r="H73" s="118"/>
      <c r="I73" s="118"/>
      <c r="J73" s="118">
        <v>4</v>
      </c>
      <c r="K73" s="32"/>
      <c r="L73" s="32"/>
      <c r="M73" s="32"/>
      <c r="N73" s="139">
        <v>11</v>
      </c>
      <c r="O73" s="32">
        <v>7</v>
      </c>
      <c r="P73" s="110" t="s">
        <v>77</v>
      </c>
      <c r="Q73" s="112" t="s">
        <v>91</v>
      </c>
      <c r="R73" s="106" t="s">
        <v>83</v>
      </c>
      <c r="S73" s="30" t="s">
        <v>118</v>
      </c>
      <c r="T73" s="30"/>
      <c r="U73" s="70">
        <f t="shared" ref="U73:U79" si="4">SUM(V73:AB73)</f>
        <v>28</v>
      </c>
      <c r="V73" s="158"/>
      <c r="W73" s="158"/>
      <c r="X73" s="161">
        <v>1</v>
      </c>
      <c r="Y73" s="160">
        <v>27</v>
      </c>
      <c r="Z73" s="164"/>
      <c r="AA73" s="73"/>
      <c r="AB73" s="74"/>
    </row>
    <row r="74" spans="1:32">
      <c r="A74" s="120">
        <v>74</v>
      </c>
      <c r="B74" s="66" t="s">
        <v>74</v>
      </c>
      <c r="C74" s="67">
        <v>44</v>
      </c>
      <c r="D74" s="68" t="s">
        <v>75</v>
      </c>
      <c r="E74" s="117" t="s">
        <v>211</v>
      </c>
      <c r="F74" s="31">
        <f t="shared" si="3"/>
        <v>45</v>
      </c>
      <c r="G74" s="119"/>
      <c r="H74" s="32">
        <v>2</v>
      </c>
      <c r="I74" s="114"/>
      <c r="J74" s="118"/>
      <c r="K74" s="118"/>
      <c r="L74" s="118"/>
      <c r="M74" s="32"/>
      <c r="N74" s="130">
        <v>6</v>
      </c>
      <c r="O74" s="32">
        <v>5</v>
      </c>
      <c r="P74" s="111" t="s">
        <v>80</v>
      </c>
      <c r="Q74" s="110" t="s">
        <v>77</v>
      </c>
      <c r="R74" s="30"/>
      <c r="S74" s="30"/>
      <c r="T74" s="30"/>
      <c r="U74" s="70">
        <f t="shared" si="4"/>
        <v>38</v>
      </c>
      <c r="V74" s="72"/>
      <c r="W74" s="151">
        <v>38</v>
      </c>
      <c r="X74" s="158"/>
      <c r="Y74" s="158"/>
      <c r="Z74" s="159"/>
      <c r="AA74" s="73"/>
      <c r="AB74" s="74"/>
    </row>
    <row r="75" spans="1:32">
      <c r="A75" s="120">
        <v>75</v>
      </c>
      <c r="B75" s="66" t="s">
        <v>74</v>
      </c>
      <c r="C75" s="67">
        <v>44</v>
      </c>
      <c r="D75" s="68" t="s">
        <v>75</v>
      </c>
      <c r="E75" s="117" t="s">
        <v>182</v>
      </c>
      <c r="F75" s="31">
        <f t="shared" si="3"/>
        <v>61</v>
      </c>
      <c r="G75" s="119"/>
      <c r="H75" s="126"/>
      <c r="I75" s="118">
        <v>3</v>
      </c>
      <c r="J75" s="118"/>
      <c r="K75" s="118"/>
      <c r="L75" s="118"/>
      <c r="M75" s="32"/>
      <c r="N75" s="129">
        <v>8</v>
      </c>
      <c r="O75" s="32">
        <v>5</v>
      </c>
      <c r="P75" s="111" t="s">
        <v>80</v>
      </c>
      <c r="Q75" s="110" t="s">
        <v>77</v>
      </c>
      <c r="R75" s="30"/>
      <c r="S75" s="30" t="s">
        <v>103</v>
      </c>
      <c r="T75" s="30"/>
      <c r="U75" s="70">
        <f t="shared" si="4"/>
        <v>78</v>
      </c>
      <c r="V75" s="72"/>
      <c r="W75" s="162"/>
      <c r="X75" s="160">
        <v>78</v>
      </c>
      <c r="Y75" s="158"/>
      <c r="Z75" s="159"/>
      <c r="AA75" s="73"/>
      <c r="AB75" s="74"/>
    </row>
    <row r="76" spans="1:32">
      <c r="A76" s="120">
        <v>76</v>
      </c>
      <c r="B76" s="66" t="s">
        <v>74</v>
      </c>
      <c r="C76" s="67">
        <v>45</v>
      </c>
      <c r="D76" s="68" t="s">
        <v>75</v>
      </c>
      <c r="E76" s="30" t="s">
        <v>150</v>
      </c>
      <c r="F76" s="31">
        <f t="shared" si="3"/>
        <v>62</v>
      </c>
      <c r="G76" s="119"/>
      <c r="H76" s="126"/>
      <c r="I76" s="118">
        <v>3</v>
      </c>
      <c r="J76" s="118"/>
      <c r="K76" s="118"/>
      <c r="L76" s="118"/>
      <c r="M76" s="32"/>
      <c r="N76" s="129">
        <v>8</v>
      </c>
      <c r="O76" s="32">
        <v>6</v>
      </c>
      <c r="P76" s="108" t="s">
        <v>79</v>
      </c>
      <c r="Q76" s="112" t="s">
        <v>91</v>
      </c>
      <c r="R76" s="106" t="s">
        <v>83</v>
      </c>
      <c r="S76" s="30"/>
      <c r="T76" s="30"/>
      <c r="U76" s="70">
        <f t="shared" si="4"/>
        <v>38</v>
      </c>
      <c r="V76" s="72"/>
      <c r="W76" s="72"/>
      <c r="X76" s="160">
        <v>38</v>
      </c>
      <c r="Y76" s="159"/>
      <c r="Z76" s="159"/>
      <c r="AA76" s="37"/>
      <c r="AB76" s="36"/>
    </row>
    <row r="77" spans="1:32">
      <c r="A77" s="120">
        <v>77</v>
      </c>
      <c r="B77" s="66" t="s">
        <v>74</v>
      </c>
      <c r="C77" s="67">
        <v>45</v>
      </c>
      <c r="D77" s="68" t="s">
        <v>75</v>
      </c>
      <c r="E77" s="117" t="s">
        <v>212</v>
      </c>
      <c r="F77" s="31">
        <f t="shared" si="3"/>
        <v>63</v>
      </c>
      <c r="G77" s="119"/>
      <c r="H77" s="127"/>
      <c r="I77" s="118">
        <v>3</v>
      </c>
      <c r="J77" s="118"/>
      <c r="K77" s="118"/>
      <c r="L77" s="118"/>
      <c r="M77" s="32"/>
      <c r="N77" s="129">
        <v>8</v>
      </c>
      <c r="O77" s="32">
        <v>7</v>
      </c>
      <c r="P77" s="109" t="s">
        <v>76</v>
      </c>
      <c r="Q77" s="110" t="s">
        <v>77</v>
      </c>
      <c r="R77" s="30"/>
      <c r="S77" s="30"/>
      <c r="T77" s="30"/>
      <c r="U77" s="70">
        <f t="shared" si="4"/>
        <v>40</v>
      </c>
      <c r="V77" s="72"/>
      <c r="W77" s="72"/>
      <c r="X77" s="160">
        <v>40</v>
      </c>
      <c r="Y77" s="159"/>
      <c r="Z77" s="159"/>
      <c r="AA77" s="37"/>
      <c r="AB77" s="36"/>
    </row>
    <row r="78" spans="1:32">
      <c r="A78" s="120">
        <v>78</v>
      </c>
      <c r="B78" s="66" t="s">
        <v>74</v>
      </c>
      <c r="C78" s="67">
        <v>44</v>
      </c>
      <c r="D78" s="68" t="s">
        <v>75</v>
      </c>
      <c r="E78" s="117" t="s">
        <v>190</v>
      </c>
      <c r="F78" s="31">
        <f t="shared" si="3"/>
        <v>46</v>
      </c>
      <c r="G78" s="119"/>
      <c r="H78" s="32">
        <v>2</v>
      </c>
      <c r="I78" s="114"/>
      <c r="J78" s="118"/>
      <c r="K78" s="118"/>
      <c r="L78" s="118"/>
      <c r="M78" s="32"/>
      <c r="N78" s="130">
        <v>6</v>
      </c>
      <c r="O78" s="32">
        <v>6</v>
      </c>
      <c r="P78" s="109" t="s">
        <v>76</v>
      </c>
      <c r="Q78" s="110" t="s">
        <v>77</v>
      </c>
      <c r="R78" s="30"/>
      <c r="S78" s="30"/>
      <c r="T78" s="30"/>
      <c r="U78" s="70">
        <f t="shared" si="4"/>
        <v>40</v>
      </c>
      <c r="V78" s="72"/>
      <c r="W78" s="151">
        <v>40</v>
      </c>
      <c r="X78" s="158"/>
      <c r="Y78" s="158"/>
      <c r="Z78" s="159"/>
      <c r="AA78" s="37"/>
      <c r="AB78" s="74"/>
    </row>
    <row r="79" spans="1:32">
      <c r="A79" s="120">
        <v>79</v>
      </c>
      <c r="B79" s="66" t="s">
        <v>74</v>
      </c>
      <c r="C79" s="67">
        <v>45</v>
      </c>
      <c r="D79" s="68" t="s">
        <v>75</v>
      </c>
      <c r="E79" s="117" t="s">
        <v>151</v>
      </c>
      <c r="F79" s="31">
        <f t="shared" si="3"/>
        <v>47</v>
      </c>
      <c r="G79" s="119"/>
      <c r="H79" s="32">
        <v>2</v>
      </c>
      <c r="I79" s="118"/>
      <c r="J79" s="118"/>
      <c r="K79" s="118"/>
      <c r="L79" s="118"/>
      <c r="M79" s="32"/>
      <c r="N79" s="130">
        <v>6</v>
      </c>
      <c r="O79" s="32">
        <v>7</v>
      </c>
      <c r="P79" s="112" t="s">
        <v>91</v>
      </c>
      <c r="Q79" s="113" t="s">
        <v>85</v>
      </c>
      <c r="R79" s="30"/>
      <c r="S79" s="30" t="s">
        <v>104</v>
      </c>
      <c r="T79" s="30"/>
      <c r="U79" s="70">
        <f t="shared" si="4"/>
        <v>78</v>
      </c>
      <c r="V79" s="72"/>
      <c r="W79" s="151">
        <v>78</v>
      </c>
      <c r="X79" s="158"/>
      <c r="Y79" s="159"/>
      <c r="Z79" s="159"/>
      <c r="AA79" s="37"/>
      <c r="AB79" s="36"/>
    </row>
    <row r="80" spans="1:32">
      <c r="A80" s="120">
        <v>81</v>
      </c>
      <c r="B80" s="66" t="s">
        <v>183</v>
      </c>
      <c r="C80" s="67" t="s">
        <v>184</v>
      </c>
      <c r="D80" s="116" t="s">
        <v>75</v>
      </c>
      <c r="E80" s="117" t="s">
        <v>185</v>
      </c>
      <c r="F80" s="31">
        <f t="shared" si="3"/>
        <v>13</v>
      </c>
      <c r="G80" s="171">
        <v>1</v>
      </c>
      <c r="H80" s="118"/>
      <c r="I80" s="118"/>
      <c r="J80" s="118"/>
      <c r="K80" s="118"/>
      <c r="L80" s="118"/>
      <c r="M80" s="32"/>
      <c r="N80" s="152">
        <v>2</v>
      </c>
      <c r="O80" s="32">
        <v>5</v>
      </c>
      <c r="P80" s="112" t="s">
        <v>91</v>
      </c>
      <c r="Q80" s="111" t="s">
        <v>80</v>
      </c>
      <c r="R80" s="30"/>
      <c r="S80" s="30" t="s">
        <v>191</v>
      </c>
      <c r="T80" s="30"/>
      <c r="U80" s="107">
        <v>35</v>
      </c>
      <c r="V80" s="72"/>
      <c r="W80" s="72"/>
      <c r="X80" s="72"/>
      <c r="Y80" s="158"/>
      <c r="Z80" s="159"/>
      <c r="AA80" s="37"/>
      <c r="AB80" s="36"/>
    </row>
    <row r="81" spans="1:33">
      <c r="A81" s="120">
        <v>82</v>
      </c>
      <c r="B81" s="66" t="s">
        <v>183</v>
      </c>
      <c r="C81" s="67" t="s">
        <v>184</v>
      </c>
      <c r="D81" s="116" t="s">
        <v>75</v>
      </c>
      <c r="E81" s="117" t="s">
        <v>186</v>
      </c>
      <c r="F81" s="31">
        <f t="shared" si="3"/>
        <v>14</v>
      </c>
      <c r="G81" s="171">
        <v>1</v>
      </c>
      <c r="H81" s="118"/>
      <c r="I81" s="118"/>
      <c r="J81" s="118"/>
      <c r="K81" s="118"/>
      <c r="L81" s="118"/>
      <c r="M81" s="32"/>
      <c r="N81" s="152">
        <v>2</v>
      </c>
      <c r="O81" s="77">
        <v>6</v>
      </c>
      <c r="P81" s="108" t="s">
        <v>79</v>
      </c>
      <c r="Q81" s="30"/>
      <c r="R81" s="30"/>
      <c r="S81" s="30" t="s">
        <v>192</v>
      </c>
      <c r="T81" s="30"/>
      <c r="U81" s="107">
        <v>20</v>
      </c>
      <c r="V81" s="72"/>
      <c r="W81" s="72"/>
      <c r="X81" s="72"/>
      <c r="Y81" s="158"/>
      <c r="Z81" s="159"/>
      <c r="AA81" s="37"/>
      <c r="AB81" s="36"/>
    </row>
    <row r="82" spans="1:33">
      <c r="A82" s="120">
        <v>83</v>
      </c>
      <c r="B82" s="66" t="s">
        <v>183</v>
      </c>
      <c r="C82" s="67" t="s">
        <v>184</v>
      </c>
      <c r="D82" s="116" t="s">
        <v>75</v>
      </c>
      <c r="E82" s="117" t="s">
        <v>187</v>
      </c>
      <c r="F82" s="31">
        <f t="shared" si="3"/>
        <v>15</v>
      </c>
      <c r="G82" s="171">
        <v>1</v>
      </c>
      <c r="H82" s="118"/>
      <c r="I82" s="118"/>
      <c r="J82" s="118"/>
      <c r="K82" s="118"/>
      <c r="L82" s="118"/>
      <c r="M82" s="32"/>
      <c r="N82" s="152">
        <v>2</v>
      </c>
      <c r="O82" s="32">
        <v>7</v>
      </c>
      <c r="P82" s="111" t="s">
        <v>80</v>
      </c>
      <c r="Q82" s="109" t="s">
        <v>76</v>
      </c>
      <c r="R82" s="30"/>
      <c r="S82" s="30" t="s">
        <v>193</v>
      </c>
      <c r="T82" s="30"/>
      <c r="U82" s="107">
        <v>35</v>
      </c>
      <c r="V82" s="77"/>
      <c r="W82" s="77"/>
      <c r="X82" s="72"/>
      <c r="Y82" s="158"/>
      <c r="Z82" s="159"/>
      <c r="AA82" s="37"/>
      <c r="AB82" s="36"/>
    </row>
    <row r="83" spans="1:33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</row>
    <row r="86" spans="1:33">
      <c r="AD86">
        <v>6</v>
      </c>
      <c r="AE86">
        <v>3</v>
      </c>
      <c r="AF86">
        <v>5</v>
      </c>
      <c r="AG86">
        <v>4</v>
      </c>
    </row>
    <row r="88" spans="1:33">
      <c r="AD88">
        <v>1</v>
      </c>
      <c r="AE88">
        <v>1</v>
      </c>
      <c r="AF88">
        <v>1</v>
      </c>
      <c r="AG88">
        <v>1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W69"/>
  <sheetViews>
    <sheetView zoomScaleNormal="100" zoomScalePageLayoutView="60" workbookViewId="0">
      <selection activeCell="A18" sqref="A18:A25"/>
    </sheetView>
  </sheetViews>
  <sheetFormatPr baseColWidth="10" defaultRowHeight="12.75"/>
  <cols>
    <col min="1" max="1" width="6" style="32" customWidth="1"/>
    <col min="2" max="2" width="11.5703125" style="294" customWidth="1"/>
    <col min="3" max="3" width="0.42578125" style="294" customWidth="1"/>
    <col min="4" max="4" width="16" style="294" customWidth="1"/>
    <col min="5" max="5" width="8.28515625" style="294"/>
    <col min="6" max="6" width="5.7109375" style="294" customWidth="1"/>
    <col min="7" max="7" width="1.85546875" style="294"/>
    <col min="8" max="8" width="9.28515625" style="179" customWidth="1"/>
    <col min="9" max="9" width="4.5703125" style="179" customWidth="1"/>
    <col min="10" max="10" width="15.5703125" style="292" customWidth="1"/>
    <col min="11" max="11" width="2.7109375" style="293" customWidth="1"/>
    <col min="12" max="12" width="4.28515625" style="179" customWidth="1"/>
    <col min="13" max="14" width="11.5703125" style="293"/>
    <col min="15" max="257" width="11.5703125" style="30"/>
  </cols>
  <sheetData>
    <row r="1" spans="1:38">
      <c r="A1" s="32" t="s">
        <v>120</v>
      </c>
      <c r="B1" s="294" t="s">
        <v>121</v>
      </c>
      <c r="C1" s="294" t="s">
        <v>122</v>
      </c>
      <c r="D1" s="294" t="s">
        <v>123</v>
      </c>
      <c r="E1" s="291" t="s">
        <v>124</v>
      </c>
      <c r="F1" s="291" t="s">
        <v>125</v>
      </c>
      <c r="G1" s="291"/>
      <c r="H1" s="295" t="s">
        <v>126</v>
      </c>
      <c r="I1" s="179" t="s">
        <v>127</v>
      </c>
      <c r="J1" s="291" t="s">
        <v>128</v>
      </c>
      <c r="L1" s="179" t="s">
        <v>120</v>
      </c>
    </row>
    <row r="2" spans="1:38">
      <c r="A2" s="88">
        <v>1</v>
      </c>
      <c r="B2" s="324" t="s">
        <v>129</v>
      </c>
      <c r="C2" s="325">
        <v>1</v>
      </c>
      <c r="D2" s="296">
        <v>1</v>
      </c>
      <c r="E2" s="297">
        <v>1</v>
      </c>
      <c r="F2" s="298">
        <v>1</v>
      </c>
      <c r="G2" s="299"/>
      <c r="H2" s="295">
        <v>3</v>
      </c>
      <c r="I2" s="295"/>
      <c r="L2" s="179">
        <v>1</v>
      </c>
    </row>
    <row r="3" spans="1:38">
      <c r="A3" s="88">
        <v>1</v>
      </c>
      <c r="B3" s="324"/>
      <c r="C3" s="325"/>
      <c r="D3" s="179">
        <v>2</v>
      </c>
      <c r="E3" s="299">
        <v>1</v>
      </c>
      <c r="F3" s="300">
        <v>2</v>
      </c>
      <c r="G3" s="301"/>
      <c r="H3" s="302">
        <v>4</v>
      </c>
      <c r="L3" s="179">
        <v>1</v>
      </c>
    </row>
    <row r="4" spans="1:38">
      <c r="A4" s="88">
        <v>1</v>
      </c>
      <c r="B4" s="324"/>
      <c r="C4" s="325"/>
      <c r="D4" s="179">
        <v>3</v>
      </c>
      <c r="E4" s="303">
        <v>1</v>
      </c>
      <c r="F4" s="304">
        <v>3</v>
      </c>
      <c r="G4" s="305"/>
      <c r="H4" s="295">
        <v>9</v>
      </c>
      <c r="I4" s="295"/>
      <c r="J4" s="292" t="s">
        <v>79</v>
      </c>
      <c r="L4" s="179">
        <v>1</v>
      </c>
    </row>
    <row r="5" spans="1:38">
      <c r="A5" s="88">
        <v>1</v>
      </c>
      <c r="B5" s="324"/>
      <c r="C5" s="325"/>
      <c r="D5" s="179">
        <v>4</v>
      </c>
      <c r="E5" s="299">
        <v>1</v>
      </c>
      <c r="F5" s="300">
        <v>4</v>
      </c>
      <c r="G5" s="301"/>
      <c r="H5" s="295">
        <v>10</v>
      </c>
      <c r="J5" s="292" t="s">
        <v>76</v>
      </c>
      <c r="L5" s="179">
        <v>1</v>
      </c>
    </row>
    <row r="6" spans="1:38" s="89" customFormat="1" ht="12">
      <c r="A6" s="88">
        <v>1</v>
      </c>
      <c r="B6" s="324"/>
      <c r="C6" s="325"/>
      <c r="D6" s="179">
        <v>5</v>
      </c>
      <c r="E6" s="299">
        <v>2</v>
      </c>
      <c r="F6" s="300">
        <v>1</v>
      </c>
      <c r="G6" s="301"/>
      <c r="H6" s="293" t="s">
        <v>130</v>
      </c>
      <c r="I6" s="293"/>
      <c r="J6" s="293"/>
      <c r="K6" s="293"/>
      <c r="L6" s="294"/>
      <c r="M6" s="293"/>
      <c r="N6" s="293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</row>
    <row r="7" spans="1:38" s="89" customFormat="1" ht="12">
      <c r="A7" s="88">
        <v>1</v>
      </c>
      <c r="B7" s="324"/>
      <c r="C7" s="325"/>
      <c r="D7" s="179">
        <v>6</v>
      </c>
      <c r="E7" s="299">
        <v>2</v>
      </c>
      <c r="F7" s="300">
        <v>2</v>
      </c>
      <c r="G7" s="301"/>
      <c r="H7" s="295">
        <v>11</v>
      </c>
      <c r="I7" s="293"/>
      <c r="J7" s="293" t="s">
        <v>85</v>
      </c>
      <c r="K7" s="293"/>
      <c r="L7" s="294">
        <v>1</v>
      </c>
      <c r="M7" s="293"/>
      <c r="N7" s="293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</row>
    <row r="8" spans="1:38" s="89" customFormat="1" ht="12">
      <c r="A8" s="88">
        <v>1</v>
      </c>
      <c r="B8" s="324"/>
      <c r="C8" s="325"/>
      <c r="D8" s="179">
        <v>7</v>
      </c>
      <c r="E8" s="299">
        <v>2</v>
      </c>
      <c r="F8" s="300">
        <v>3</v>
      </c>
      <c r="G8" s="301"/>
      <c r="H8" s="179">
        <v>14</v>
      </c>
      <c r="I8" s="293"/>
      <c r="J8" s="293"/>
      <c r="K8" s="293"/>
      <c r="L8" s="294">
        <v>1</v>
      </c>
      <c r="M8" s="293"/>
      <c r="N8" s="293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</row>
    <row r="9" spans="1:38" s="89" customFormat="1" ht="12">
      <c r="A9" s="88">
        <v>1</v>
      </c>
      <c r="B9" s="324"/>
      <c r="C9" s="325"/>
      <c r="D9" s="306">
        <v>8</v>
      </c>
      <c r="E9" s="307">
        <v>2</v>
      </c>
      <c r="F9" s="308">
        <v>4</v>
      </c>
      <c r="G9" s="301"/>
      <c r="H9" s="295"/>
      <c r="I9" s="293"/>
      <c r="J9" s="293"/>
      <c r="K9" s="293"/>
      <c r="L9" s="294"/>
      <c r="M9" s="293"/>
      <c r="N9" s="293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</row>
    <row r="10" spans="1:38">
      <c r="A10" s="90">
        <v>2</v>
      </c>
      <c r="B10" s="324" t="s">
        <v>74</v>
      </c>
      <c r="C10" s="325">
        <v>2</v>
      </c>
      <c r="D10" s="296">
        <v>1</v>
      </c>
      <c r="E10" s="297">
        <v>3</v>
      </c>
      <c r="F10" s="298">
        <v>1</v>
      </c>
      <c r="G10" s="299"/>
      <c r="H10" s="302">
        <v>1</v>
      </c>
      <c r="J10" s="293"/>
      <c r="L10" s="179">
        <v>2</v>
      </c>
    </row>
    <row r="11" spans="1:38">
      <c r="A11" s="90">
        <v>2</v>
      </c>
      <c r="B11" s="324"/>
      <c r="C11" s="325"/>
      <c r="D11" s="179">
        <v>2</v>
      </c>
      <c r="E11" s="299">
        <v>3</v>
      </c>
      <c r="F11" s="300">
        <v>2</v>
      </c>
      <c r="G11" s="301"/>
      <c r="H11" s="295">
        <v>2</v>
      </c>
      <c r="L11" s="179">
        <v>2</v>
      </c>
    </row>
    <row r="12" spans="1:38">
      <c r="A12" s="90">
        <v>2</v>
      </c>
      <c r="B12" s="324"/>
      <c r="C12" s="325"/>
      <c r="D12" s="179">
        <v>3</v>
      </c>
      <c r="E12" s="299">
        <v>3</v>
      </c>
      <c r="F12" s="300">
        <v>3</v>
      </c>
      <c r="G12" s="301"/>
      <c r="H12" s="302">
        <v>12</v>
      </c>
      <c r="J12" s="292" t="s">
        <v>76</v>
      </c>
      <c r="L12" s="179">
        <v>2</v>
      </c>
    </row>
    <row r="13" spans="1:38">
      <c r="A13" s="90">
        <v>2</v>
      </c>
      <c r="B13" s="324"/>
      <c r="C13" s="325"/>
      <c r="D13" s="179">
        <v>4</v>
      </c>
      <c r="E13" s="299">
        <v>3</v>
      </c>
      <c r="F13" s="300">
        <v>4</v>
      </c>
      <c r="G13" s="301"/>
      <c r="H13" s="295">
        <v>13</v>
      </c>
      <c r="J13" s="292" t="s">
        <v>85</v>
      </c>
      <c r="L13" s="179">
        <v>2</v>
      </c>
    </row>
    <row r="14" spans="1:38" s="89" customFormat="1" ht="12">
      <c r="A14" s="90">
        <v>2</v>
      </c>
      <c r="B14" s="324"/>
      <c r="C14" s="325"/>
      <c r="D14" s="179">
        <v>5</v>
      </c>
      <c r="E14" s="299">
        <v>4</v>
      </c>
      <c r="F14" s="300">
        <v>1</v>
      </c>
      <c r="G14" s="299"/>
      <c r="H14" s="179">
        <v>15</v>
      </c>
      <c r="I14" s="179"/>
      <c r="J14" s="293"/>
      <c r="K14" s="293"/>
      <c r="L14" s="179">
        <v>2</v>
      </c>
      <c r="M14" s="293"/>
      <c r="N14" s="293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</row>
    <row r="15" spans="1:38" s="89" customFormat="1" ht="12">
      <c r="A15" s="90">
        <v>2</v>
      </c>
      <c r="B15" s="324"/>
      <c r="C15" s="325"/>
      <c r="D15" s="179">
        <v>6</v>
      </c>
      <c r="E15" s="299">
        <v>4</v>
      </c>
      <c r="F15" s="300">
        <v>2</v>
      </c>
      <c r="G15" s="301"/>
      <c r="H15" s="179">
        <v>16</v>
      </c>
      <c r="I15" s="179"/>
      <c r="J15" s="293"/>
      <c r="K15" s="293"/>
      <c r="L15" s="179">
        <v>2</v>
      </c>
      <c r="M15" s="293"/>
      <c r="N15" s="293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</row>
    <row r="16" spans="1:38" s="89" customFormat="1" ht="12">
      <c r="A16" s="90">
        <v>2</v>
      </c>
      <c r="B16" s="324"/>
      <c r="C16" s="325"/>
      <c r="D16" s="179">
        <v>7</v>
      </c>
      <c r="E16" s="299">
        <v>4</v>
      </c>
      <c r="F16" s="300">
        <v>3</v>
      </c>
      <c r="G16" s="301"/>
      <c r="H16" s="179"/>
      <c r="I16" s="179"/>
      <c r="J16" s="293"/>
      <c r="K16" s="293"/>
      <c r="L16" s="179"/>
      <c r="M16" s="293"/>
      <c r="N16" s="293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</row>
    <row r="17" spans="1:38" s="89" customFormat="1" ht="12">
      <c r="A17" s="90">
        <v>2</v>
      </c>
      <c r="B17" s="324"/>
      <c r="C17" s="325"/>
      <c r="D17" s="306">
        <v>8</v>
      </c>
      <c r="E17" s="307">
        <v>4</v>
      </c>
      <c r="F17" s="308">
        <v>4</v>
      </c>
      <c r="G17" s="301"/>
      <c r="H17" s="295"/>
      <c r="I17" s="293"/>
      <c r="J17" s="293"/>
      <c r="K17" s="293"/>
      <c r="L17" s="294"/>
      <c r="M17" s="293"/>
      <c r="N17" s="293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</row>
    <row r="18" spans="1:38" s="89" customFormat="1" ht="12">
      <c r="A18" s="91">
        <v>3</v>
      </c>
      <c r="B18" s="324" t="s">
        <v>131</v>
      </c>
      <c r="C18" s="325">
        <v>3</v>
      </c>
      <c r="D18" s="296">
        <v>1</v>
      </c>
      <c r="E18" s="297">
        <v>5</v>
      </c>
      <c r="F18" s="298">
        <v>1</v>
      </c>
      <c r="G18" s="299"/>
      <c r="H18" s="295">
        <v>17</v>
      </c>
      <c r="I18" s="179"/>
      <c r="J18" s="293" t="s">
        <v>76</v>
      </c>
      <c r="K18" s="293"/>
      <c r="L18" s="179">
        <v>3</v>
      </c>
      <c r="M18" s="293"/>
      <c r="N18" s="293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</row>
    <row r="19" spans="1:38" s="89" customFormat="1" ht="12">
      <c r="A19" s="91">
        <v>3</v>
      </c>
      <c r="B19" s="324"/>
      <c r="C19" s="325"/>
      <c r="D19" s="179">
        <v>2</v>
      </c>
      <c r="E19" s="299">
        <v>5</v>
      </c>
      <c r="F19" s="300">
        <v>2</v>
      </c>
      <c r="G19" s="301"/>
      <c r="H19" s="302">
        <v>18</v>
      </c>
      <c r="I19" s="179"/>
      <c r="J19" s="293" t="s">
        <v>79</v>
      </c>
      <c r="K19" s="293"/>
      <c r="L19" s="179">
        <v>3</v>
      </c>
      <c r="M19" s="293"/>
      <c r="N19" s="293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</row>
    <row r="20" spans="1:38" s="89" customFormat="1" ht="12">
      <c r="A20" s="91">
        <v>3</v>
      </c>
      <c r="B20" s="324"/>
      <c r="C20" s="325"/>
      <c r="D20" s="179">
        <v>3</v>
      </c>
      <c r="E20" s="299">
        <v>5</v>
      </c>
      <c r="F20" s="300">
        <v>3</v>
      </c>
      <c r="G20" s="301"/>
      <c r="H20" s="309">
        <v>19</v>
      </c>
      <c r="I20" s="179"/>
      <c r="J20" s="293" t="s">
        <v>132</v>
      </c>
      <c r="K20" s="293"/>
      <c r="L20" s="294">
        <v>4</v>
      </c>
      <c r="M20" s="293"/>
      <c r="N20" s="293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</row>
    <row r="21" spans="1:38" s="89" customFormat="1" ht="12">
      <c r="A21" s="91">
        <v>3</v>
      </c>
      <c r="B21" s="324"/>
      <c r="C21" s="325"/>
      <c r="D21" s="179">
        <v>4</v>
      </c>
      <c r="E21" s="299">
        <v>5</v>
      </c>
      <c r="F21" s="300">
        <v>4</v>
      </c>
      <c r="G21" s="301"/>
      <c r="H21" s="294">
        <v>24</v>
      </c>
      <c r="I21" s="179"/>
      <c r="J21" s="293"/>
      <c r="K21" s="293"/>
      <c r="L21" s="294">
        <v>3</v>
      </c>
      <c r="M21" s="293"/>
      <c r="N21" s="293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</row>
    <row r="22" spans="1:38">
      <c r="A22" s="91">
        <v>3</v>
      </c>
      <c r="B22" s="324"/>
      <c r="C22" s="325"/>
      <c r="D22" s="179">
        <v>5</v>
      </c>
      <c r="E22" s="299">
        <v>6</v>
      </c>
      <c r="F22" s="300">
        <v>1</v>
      </c>
      <c r="G22" s="301"/>
    </row>
    <row r="23" spans="1:38">
      <c r="A23" s="91">
        <v>3</v>
      </c>
      <c r="B23" s="324"/>
      <c r="C23" s="325"/>
      <c r="D23" s="179">
        <v>6</v>
      </c>
      <c r="E23" s="299">
        <v>6</v>
      </c>
      <c r="F23" s="300">
        <v>2</v>
      </c>
      <c r="G23" s="301"/>
      <c r="H23" s="295"/>
      <c r="L23" s="294"/>
    </row>
    <row r="24" spans="1:38">
      <c r="A24" s="91">
        <v>3</v>
      </c>
      <c r="B24" s="324"/>
      <c r="C24" s="325"/>
      <c r="D24" s="179">
        <v>7</v>
      </c>
      <c r="E24" s="299">
        <v>6</v>
      </c>
      <c r="F24" s="300">
        <v>3</v>
      </c>
      <c r="G24" s="301"/>
      <c r="H24" s="295"/>
    </row>
    <row r="25" spans="1:38">
      <c r="A25" s="91">
        <v>3</v>
      </c>
      <c r="B25" s="324"/>
      <c r="C25" s="325"/>
      <c r="D25" s="179">
        <v>8</v>
      </c>
      <c r="E25" s="310">
        <v>6</v>
      </c>
      <c r="F25" s="311">
        <v>4</v>
      </c>
      <c r="G25" s="312"/>
      <c r="H25" s="295"/>
    </row>
    <row r="26" spans="1:38" s="89" customFormat="1" ht="12">
      <c r="A26" s="92">
        <v>4</v>
      </c>
      <c r="B26" s="324" t="s">
        <v>133</v>
      </c>
      <c r="C26" s="325">
        <v>4</v>
      </c>
      <c r="D26" s="296">
        <v>1</v>
      </c>
      <c r="E26" s="313">
        <v>7</v>
      </c>
      <c r="F26" s="298">
        <v>1</v>
      </c>
      <c r="G26" s="299"/>
      <c r="H26" s="295">
        <v>5</v>
      </c>
      <c r="I26" s="295"/>
      <c r="J26" s="293"/>
      <c r="K26" s="293"/>
      <c r="L26" s="179">
        <v>4</v>
      </c>
      <c r="M26" s="293"/>
      <c r="N26" s="293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</row>
    <row r="27" spans="1:38" s="89" customFormat="1" ht="12">
      <c r="A27" s="92">
        <v>4</v>
      </c>
      <c r="B27" s="324"/>
      <c r="C27" s="325"/>
      <c r="D27" s="179">
        <v>2</v>
      </c>
      <c r="E27" s="303">
        <v>7</v>
      </c>
      <c r="F27" s="300">
        <v>2</v>
      </c>
      <c r="G27" s="301"/>
      <c r="H27" s="295">
        <v>6</v>
      </c>
      <c r="I27" s="179"/>
      <c r="J27" s="293"/>
      <c r="K27" s="293"/>
      <c r="L27" s="179">
        <v>4</v>
      </c>
      <c r="M27" s="293"/>
      <c r="N27" s="293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</row>
    <row r="28" spans="1:38" s="89" customFormat="1" ht="12">
      <c r="A28" s="92">
        <v>4</v>
      </c>
      <c r="B28" s="324"/>
      <c r="C28" s="325"/>
      <c r="D28" s="179">
        <v>3</v>
      </c>
      <c r="E28" s="303">
        <v>7</v>
      </c>
      <c r="F28" s="300">
        <v>3</v>
      </c>
      <c r="G28" s="301"/>
      <c r="H28" s="302">
        <v>7</v>
      </c>
      <c r="I28" s="179"/>
      <c r="J28" s="293"/>
      <c r="K28" s="293"/>
      <c r="L28" s="179">
        <v>4</v>
      </c>
      <c r="M28" s="293"/>
      <c r="N28" s="293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</row>
    <row r="29" spans="1:38" s="89" customFormat="1" ht="12">
      <c r="A29" s="92">
        <v>4</v>
      </c>
      <c r="B29" s="324"/>
      <c r="C29" s="325"/>
      <c r="D29" s="179">
        <v>4</v>
      </c>
      <c r="E29" s="303">
        <v>7</v>
      </c>
      <c r="F29" s="300">
        <v>4</v>
      </c>
      <c r="G29" s="301"/>
      <c r="H29" s="295">
        <v>8</v>
      </c>
      <c r="I29" s="179"/>
      <c r="J29" s="293"/>
      <c r="K29" s="293"/>
      <c r="L29" s="179">
        <v>4</v>
      </c>
      <c r="M29" s="293"/>
      <c r="N29" s="293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</row>
    <row r="30" spans="1:38">
      <c r="A30" s="92">
        <v>4</v>
      </c>
      <c r="B30" s="324"/>
      <c r="C30" s="325"/>
      <c r="D30" s="179">
        <v>5</v>
      </c>
      <c r="E30" s="299">
        <v>8</v>
      </c>
      <c r="F30" s="300">
        <v>1</v>
      </c>
      <c r="G30" s="301"/>
      <c r="H30" s="295">
        <v>20</v>
      </c>
      <c r="L30" s="179">
        <v>4</v>
      </c>
    </row>
    <row r="31" spans="1:38">
      <c r="A31" s="92">
        <v>4</v>
      </c>
      <c r="B31" s="324"/>
      <c r="C31" s="325"/>
      <c r="D31" s="179">
        <v>6</v>
      </c>
      <c r="E31" s="299">
        <v>8</v>
      </c>
      <c r="F31" s="300">
        <v>2</v>
      </c>
      <c r="G31" s="301"/>
      <c r="H31" s="295">
        <v>21</v>
      </c>
      <c r="L31" s="179">
        <v>4</v>
      </c>
    </row>
    <row r="32" spans="1:38">
      <c r="A32" s="92">
        <v>4</v>
      </c>
      <c r="B32" s="324"/>
      <c r="C32" s="325"/>
      <c r="D32" s="179">
        <v>7</v>
      </c>
      <c r="E32" s="299">
        <v>8</v>
      </c>
      <c r="F32" s="300">
        <v>3</v>
      </c>
      <c r="G32" s="301"/>
      <c r="H32" s="179">
        <v>22</v>
      </c>
      <c r="L32" s="179">
        <v>4</v>
      </c>
    </row>
    <row r="33" spans="1:12" ht="12" customHeight="1">
      <c r="A33" s="92">
        <v>4</v>
      </c>
      <c r="B33" s="324"/>
      <c r="C33" s="325"/>
      <c r="D33" s="314">
        <v>8</v>
      </c>
      <c r="E33" s="307">
        <v>8</v>
      </c>
      <c r="F33" s="311">
        <v>4</v>
      </c>
      <c r="G33" s="301"/>
      <c r="H33" s="182">
        <v>23</v>
      </c>
      <c r="L33" s="179">
        <v>4</v>
      </c>
    </row>
    <row r="35" spans="1:12">
      <c r="E35" s="179"/>
      <c r="F35" s="179"/>
      <c r="G35" s="179"/>
      <c r="K35" s="180"/>
    </row>
    <row r="36" spans="1:12">
      <c r="E36" s="301">
        <v>3</v>
      </c>
      <c r="F36" s="301">
        <v>1</v>
      </c>
      <c r="G36" s="299"/>
      <c r="H36" s="302">
        <v>1</v>
      </c>
      <c r="K36" s="180"/>
      <c r="L36" s="179">
        <v>2</v>
      </c>
    </row>
    <row r="37" spans="1:12">
      <c r="E37" s="301">
        <v>3</v>
      </c>
      <c r="F37" s="301">
        <v>2</v>
      </c>
      <c r="G37" s="301"/>
      <c r="H37" s="295">
        <v>2</v>
      </c>
      <c r="K37" s="180"/>
      <c r="L37" s="179">
        <v>2</v>
      </c>
    </row>
    <row r="38" spans="1:12">
      <c r="E38" s="301">
        <v>1</v>
      </c>
      <c r="F38" s="301">
        <v>1</v>
      </c>
      <c r="G38" s="299"/>
      <c r="H38" s="295">
        <v>3</v>
      </c>
      <c r="I38" s="295"/>
      <c r="K38" s="180"/>
      <c r="L38" s="179">
        <v>1</v>
      </c>
    </row>
    <row r="39" spans="1:12">
      <c r="E39" s="301">
        <v>1</v>
      </c>
      <c r="F39" s="301">
        <v>2</v>
      </c>
      <c r="G39" s="301"/>
      <c r="H39" s="302">
        <v>4</v>
      </c>
      <c r="K39" s="180"/>
      <c r="L39" s="179">
        <v>1</v>
      </c>
    </row>
    <row r="40" spans="1:12">
      <c r="E40" s="305">
        <v>7</v>
      </c>
      <c r="F40" s="301">
        <v>1</v>
      </c>
      <c r="G40" s="299"/>
      <c r="H40" s="295">
        <v>5</v>
      </c>
      <c r="I40" s="295"/>
      <c r="K40" s="180"/>
      <c r="L40" s="179">
        <v>4</v>
      </c>
    </row>
    <row r="41" spans="1:12">
      <c r="E41" s="305">
        <v>7</v>
      </c>
      <c r="F41" s="301">
        <v>2</v>
      </c>
      <c r="G41" s="301"/>
      <c r="H41" s="295">
        <v>6</v>
      </c>
      <c r="K41" s="180"/>
      <c r="L41" s="179">
        <v>4</v>
      </c>
    </row>
    <row r="42" spans="1:12">
      <c r="E42" s="305">
        <v>7</v>
      </c>
      <c r="F42" s="301">
        <v>3</v>
      </c>
      <c r="G42" s="301"/>
      <c r="H42" s="302">
        <v>7</v>
      </c>
      <c r="K42" s="180"/>
      <c r="L42" s="179">
        <v>4</v>
      </c>
    </row>
    <row r="43" spans="1:12">
      <c r="E43" s="305">
        <v>7</v>
      </c>
      <c r="F43" s="301">
        <v>4</v>
      </c>
      <c r="G43" s="301"/>
      <c r="H43" s="295">
        <v>8</v>
      </c>
      <c r="K43" s="180"/>
      <c r="L43" s="179">
        <v>4</v>
      </c>
    </row>
    <row r="44" spans="1:12">
      <c r="E44" s="305">
        <v>1</v>
      </c>
      <c r="F44" s="305">
        <v>3</v>
      </c>
      <c r="G44" s="305"/>
      <c r="H44" s="295">
        <v>9</v>
      </c>
      <c r="I44" s="295"/>
      <c r="K44" s="180"/>
      <c r="L44" s="179">
        <v>1</v>
      </c>
    </row>
    <row r="45" spans="1:12">
      <c r="E45" s="301">
        <v>1</v>
      </c>
      <c r="F45" s="301">
        <v>4</v>
      </c>
      <c r="G45" s="301"/>
      <c r="H45" s="295">
        <v>10</v>
      </c>
      <c r="K45" s="180"/>
      <c r="L45" s="179">
        <v>1</v>
      </c>
    </row>
    <row r="46" spans="1:12">
      <c r="E46" s="301">
        <v>2</v>
      </c>
      <c r="F46" s="301">
        <v>2</v>
      </c>
      <c r="G46" s="301"/>
      <c r="H46" s="295">
        <v>11</v>
      </c>
      <c r="I46" s="180"/>
      <c r="K46" s="180"/>
      <c r="L46" s="179">
        <v>1</v>
      </c>
    </row>
    <row r="47" spans="1:12">
      <c r="E47" s="301">
        <v>3</v>
      </c>
      <c r="F47" s="301">
        <v>3</v>
      </c>
      <c r="G47" s="301"/>
      <c r="H47" s="302">
        <v>12</v>
      </c>
      <c r="K47" s="180"/>
      <c r="L47" s="179">
        <v>2</v>
      </c>
    </row>
    <row r="48" spans="1:12">
      <c r="E48" s="301">
        <v>3</v>
      </c>
      <c r="F48" s="301">
        <v>4</v>
      </c>
      <c r="G48" s="301"/>
      <c r="H48" s="295">
        <v>13</v>
      </c>
      <c r="K48" s="180"/>
      <c r="L48" s="179">
        <v>2</v>
      </c>
    </row>
    <row r="49" spans="3:12">
      <c r="E49" s="301">
        <v>4</v>
      </c>
      <c r="F49" s="301">
        <v>1</v>
      </c>
      <c r="G49" s="299"/>
      <c r="H49" s="295">
        <v>14</v>
      </c>
      <c r="K49" s="180"/>
      <c r="L49" s="179">
        <v>2</v>
      </c>
    </row>
    <row r="50" spans="3:12">
      <c r="E50" s="301">
        <v>4</v>
      </c>
      <c r="F50" s="301">
        <v>2</v>
      </c>
      <c r="G50" s="301"/>
      <c r="H50" s="295">
        <v>15</v>
      </c>
      <c r="K50" s="180"/>
      <c r="L50" s="179">
        <v>2</v>
      </c>
    </row>
    <row r="51" spans="3:12">
      <c r="E51" s="301">
        <v>4</v>
      </c>
      <c r="F51" s="301">
        <v>3</v>
      </c>
      <c r="G51" s="301"/>
      <c r="H51" s="295">
        <v>16</v>
      </c>
      <c r="K51" s="180"/>
      <c r="L51" s="179">
        <v>2</v>
      </c>
    </row>
    <row r="52" spans="3:12">
      <c r="E52" s="301">
        <v>5</v>
      </c>
      <c r="F52" s="301">
        <v>1</v>
      </c>
      <c r="G52" s="299"/>
      <c r="H52" s="295">
        <v>17</v>
      </c>
      <c r="K52" s="180"/>
      <c r="L52" s="179">
        <v>3</v>
      </c>
    </row>
    <row r="53" spans="3:12">
      <c r="E53" s="301">
        <v>5</v>
      </c>
      <c r="F53" s="301">
        <v>2</v>
      </c>
      <c r="G53" s="301"/>
      <c r="H53" s="302">
        <v>18</v>
      </c>
      <c r="K53" s="180"/>
      <c r="L53" s="179">
        <v>3</v>
      </c>
    </row>
    <row r="54" spans="3:12">
      <c r="E54" s="301">
        <v>8</v>
      </c>
      <c r="F54" s="301">
        <v>1</v>
      </c>
      <c r="G54" s="301"/>
      <c r="H54" s="295">
        <v>19</v>
      </c>
      <c r="K54" s="180"/>
      <c r="L54" s="179">
        <v>4</v>
      </c>
    </row>
    <row r="55" spans="3:12">
      <c r="E55" s="301">
        <v>8</v>
      </c>
      <c r="F55" s="301">
        <v>2</v>
      </c>
      <c r="G55" s="301"/>
      <c r="H55" s="295">
        <v>20</v>
      </c>
      <c r="K55" s="180"/>
      <c r="L55" s="179">
        <v>4</v>
      </c>
    </row>
    <row r="56" spans="3:12">
      <c r="E56" s="301">
        <v>8</v>
      </c>
      <c r="F56" s="301">
        <v>3</v>
      </c>
      <c r="G56" s="301"/>
      <c r="H56" s="295">
        <v>21</v>
      </c>
      <c r="K56" s="180"/>
      <c r="L56" s="179">
        <v>4</v>
      </c>
    </row>
    <row r="57" spans="3:12">
      <c r="C57" s="315">
        <v>40190</v>
      </c>
      <c r="E57" s="301">
        <v>5</v>
      </c>
      <c r="F57" s="301">
        <v>3</v>
      </c>
      <c r="G57" s="301"/>
      <c r="H57" s="295">
        <v>22</v>
      </c>
      <c r="I57" s="180"/>
      <c r="K57" s="180"/>
      <c r="L57" s="179">
        <v>3</v>
      </c>
    </row>
    <row r="58" spans="3:12">
      <c r="E58" s="301"/>
      <c r="F58" s="301"/>
      <c r="G58" s="301"/>
      <c r="I58" s="180"/>
      <c r="K58" s="180"/>
    </row>
    <row r="59" spans="3:12">
      <c r="E59" s="301"/>
      <c r="F59" s="301"/>
      <c r="G59" s="301"/>
      <c r="I59" s="180"/>
      <c r="K59" s="180"/>
    </row>
    <row r="60" spans="3:12">
      <c r="E60" s="301"/>
      <c r="F60" s="301"/>
      <c r="G60" s="301"/>
      <c r="I60" s="180"/>
      <c r="K60" s="180"/>
    </row>
    <row r="61" spans="3:12">
      <c r="E61" s="301"/>
      <c r="F61" s="301"/>
      <c r="G61" s="301"/>
      <c r="I61" s="180"/>
      <c r="K61" s="180"/>
    </row>
    <row r="62" spans="3:12">
      <c r="E62" s="301"/>
      <c r="F62" s="301"/>
      <c r="G62" s="301"/>
      <c r="I62" s="180"/>
      <c r="K62" s="180"/>
    </row>
    <row r="63" spans="3:12">
      <c r="E63" s="301"/>
      <c r="F63" s="301"/>
      <c r="G63" s="301"/>
      <c r="K63" s="180"/>
    </row>
    <row r="64" spans="3:12">
      <c r="E64" s="301"/>
      <c r="F64" s="301"/>
      <c r="G64" s="301"/>
      <c r="K64" s="180"/>
    </row>
    <row r="65" spans="5:11">
      <c r="E65" s="301"/>
      <c r="F65" s="301"/>
      <c r="G65" s="301"/>
      <c r="K65" s="180"/>
    </row>
    <row r="66" spans="5:11">
      <c r="E66" s="305"/>
      <c r="F66" s="305"/>
      <c r="G66" s="312"/>
      <c r="K66" s="180"/>
    </row>
    <row r="67" spans="5:11">
      <c r="E67" s="301"/>
      <c r="F67" s="305"/>
      <c r="G67" s="301"/>
      <c r="H67" s="182"/>
      <c r="K67" s="180"/>
    </row>
    <row r="68" spans="5:11">
      <c r="E68" s="179"/>
      <c r="F68" s="179"/>
      <c r="G68" s="179"/>
      <c r="K68" s="180"/>
    </row>
    <row r="69" spans="5:11">
      <c r="E69" s="179"/>
      <c r="F69" s="179"/>
      <c r="G69" s="179"/>
    </row>
  </sheetData>
  <mergeCells count="8">
    <mergeCell ref="B26:B33"/>
    <mergeCell ref="C26:C33"/>
    <mergeCell ref="B2:B9"/>
    <mergeCell ref="C2:C9"/>
    <mergeCell ref="B10:B17"/>
    <mergeCell ref="C10:C17"/>
    <mergeCell ref="B18:B25"/>
    <mergeCell ref="C18:C25"/>
  </mergeCells>
  <pageMargins left="0.49027777777777798" right="0.37013888888888902" top="0.65" bottom="0.36944444444444402" header="0.51180555555555496" footer="0.15972222222222199"/>
  <pageSetup paperSize="9" firstPageNumber="0" orientation="portrait" verticalDpi="0" r:id="rId1"/>
  <headerFooter>
    <oddFooter>&amp;CDruckdatum &amp;D&amp;R&amp;P -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75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59" sqref="I59"/>
    </sheetView>
  </sheetViews>
  <sheetFormatPr baseColWidth="10" defaultRowHeight="11.25"/>
  <cols>
    <col min="1" max="1" width="8" style="249" customWidth="1"/>
    <col min="2" max="2" width="8.7109375" style="239" customWidth="1"/>
    <col min="3" max="3" width="9.5703125" style="249" customWidth="1"/>
    <col min="4" max="5" width="9.85546875" style="249" customWidth="1"/>
    <col min="6" max="6" width="14.7109375" style="249" customWidth="1"/>
    <col min="7" max="7" width="28.42578125" style="239" customWidth="1"/>
    <col min="8" max="8" width="17.85546875" style="234" customWidth="1"/>
    <col min="9" max="9" width="11.42578125" style="234"/>
    <col min="10" max="10" width="11.42578125" style="239"/>
    <col min="11" max="255" width="11.42578125" style="234"/>
    <col min="256" max="16384" width="11.42578125" style="143"/>
  </cols>
  <sheetData>
    <row r="1" spans="1:36" ht="10.5" customHeight="1">
      <c r="A1" s="230" t="s">
        <v>120</v>
      </c>
      <c r="B1" s="231" t="s">
        <v>121</v>
      </c>
      <c r="C1" s="232" t="s">
        <v>124</v>
      </c>
      <c r="D1" s="232" t="s">
        <v>125</v>
      </c>
      <c r="E1" s="230" t="s">
        <v>260</v>
      </c>
      <c r="F1" s="230" t="s">
        <v>123</v>
      </c>
      <c r="G1" s="230" t="s">
        <v>342</v>
      </c>
      <c r="H1" s="233"/>
      <c r="J1" s="233"/>
    </row>
    <row r="2" spans="1:36" ht="10.5" customHeight="1">
      <c r="A2" s="88">
        <v>1</v>
      </c>
      <c r="B2" s="327" t="s">
        <v>275</v>
      </c>
      <c r="C2" s="235"/>
      <c r="D2" s="236">
        <v>1</v>
      </c>
      <c r="E2" s="237"/>
      <c r="F2" s="238">
        <v>1</v>
      </c>
      <c r="G2" s="239" t="s">
        <v>283</v>
      </c>
      <c r="H2" s="233"/>
      <c r="J2" s="233"/>
    </row>
    <row r="3" spans="1:36" ht="10.5" customHeight="1">
      <c r="A3" s="88">
        <v>1</v>
      </c>
      <c r="B3" s="327"/>
      <c r="C3" s="240">
        <v>21</v>
      </c>
      <c r="D3" s="241"/>
      <c r="E3" s="242" t="s">
        <v>261</v>
      </c>
      <c r="F3" s="243">
        <v>2</v>
      </c>
      <c r="G3" s="239" t="s">
        <v>79</v>
      </c>
      <c r="H3" s="233"/>
      <c r="J3" s="233"/>
    </row>
    <row r="4" spans="1:36" ht="10.5" customHeight="1">
      <c r="A4" s="88">
        <v>1</v>
      </c>
      <c r="B4" s="327"/>
      <c r="C4" s="244"/>
      <c r="D4" s="245">
        <v>1</v>
      </c>
      <c r="E4" s="246"/>
      <c r="F4" s="247">
        <v>3</v>
      </c>
      <c r="G4" s="248" t="s">
        <v>284</v>
      </c>
      <c r="H4" s="233"/>
      <c r="J4" s="233"/>
    </row>
    <row r="5" spans="1:36" ht="10.5" customHeight="1">
      <c r="A5" s="88">
        <v>1</v>
      </c>
      <c r="B5" s="327"/>
      <c r="C5" s="235"/>
      <c r="D5" s="236">
        <v>2</v>
      </c>
      <c r="E5" s="237"/>
      <c r="F5" s="238">
        <v>4</v>
      </c>
      <c r="G5" s="249" t="s">
        <v>286</v>
      </c>
      <c r="H5" s="233"/>
      <c r="J5" s="233"/>
    </row>
    <row r="6" spans="1:36" s="250" customFormat="1" ht="10.5" customHeight="1">
      <c r="A6" s="88">
        <v>1</v>
      </c>
      <c r="B6" s="327"/>
      <c r="C6" s="240">
        <v>21</v>
      </c>
      <c r="D6" s="241"/>
      <c r="E6" s="231" t="s">
        <v>271</v>
      </c>
      <c r="F6" s="243">
        <v>5</v>
      </c>
      <c r="G6" s="249" t="s">
        <v>79</v>
      </c>
      <c r="H6" s="233"/>
      <c r="I6" s="234"/>
      <c r="J6" s="233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</row>
    <row r="7" spans="1:36" s="250" customFormat="1" ht="10.5" customHeight="1">
      <c r="A7" s="88">
        <v>1</v>
      </c>
      <c r="B7" s="327"/>
      <c r="C7" s="251"/>
      <c r="D7" s="252">
        <v>2</v>
      </c>
      <c r="E7" s="246"/>
      <c r="F7" s="247">
        <v>6</v>
      </c>
      <c r="G7" s="248" t="s">
        <v>285</v>
      </c>
      <c r="H7" s="233"/>
      <c r="I7" s="234"/>
      <c r="J7" s="233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</row>
    <row r="8" spans="1:36" s="250" customFormat="1" ht="10.5" customHeight="1" thickBot="1">
      <c r="A8" s="88">
        <v>1</v>
      </c>
      <c r="B8" s="327"/>
      <c r="C8" s="235"/>
      <c r="D8" s="236">
        <v>3</v>
      </c>
      <c r="E8" s="273"/>
      <c r="F8" s="238">
        <v>7</v>
      </c>
      <c r="G8" s="249" t="s">
        <v>287</v>
      </c>
      <c r="H8" s="233"/>
      <c r="I8" s="234"/>
      <c r="J8" s="233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</row>
    <row r="9" spans="1:36" s="250" customFormat="1" ht="10.5" customHeight="1" thickBot="1">
      <c r="A9" s="88">
        <v>1</v>
      </c>
      <c r="B9" s="327"/>
      <c r="C9" s="240">
        <v>21</v>
      </c>
      <c r="D9" s="240"/>
      <c r="E9" s="316" t="s">
        <v>280</v>
      </c>
      <c r="F9" s="243">
        <v>8</v>
      </c>
      <c r="G9" s="249" t="s">
        <v>79</v>
      </c>
      <c r="H9" s="233"/>
      <c r="I9" s="234"/>
      <c r="J9" s="233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</row>
    <row r="10" spans="1:36" s="250" customFormat="1" ht="10.5" customHeight="1">
      <c r="A10" s="88">
        <v>1</v>
      </c>
      <c r="B10" s="327"/>
      <c r="C10" s="251"/>
      <c r="D10" s="252">
        <v>3</v>
      </c>
      <c r="E10" s="274"/>
      <c r="F10" s="247">
        <v>9</v>
      </c>
      <c r="G10" s="248" t="s">
        <v>288</v>
      </c>
      <c r="H10" s="233"/>
      <c r="I10" s="234"/>
      <c r="J10" s="233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</row>
    <row r="11" spans="1:36" s="250" customFormat="1" ht="10.5" customHeight="1">
      <c r="A11" s="88">
        <v>1</v>
      </c>
      <c r="B11" s="327"/>
      <c r="C11" s="235"/>
      <c r="D11" s="241">
        <v>4</v>
      </c>
      <c r="E11" s="237"/>
      <c r="F11" s="238">
        <v>10</v>
      </c>
      <c r="G11" s="249" t="s">
        <v>289</v>
      </c>
      <c r="H11" s="233"/>
      <c r="I11" s="234"/>
      <c r="J11" s="233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</row>
    <row r="12" spans="1:36" s="250" customFormat="1" ht="10.5" customHeight="1">
      <c r="A12" s="88">
        <v>1</v>
      </c>
      <c r="B12" s="327"/>
      <c r="C12" s="240">
        <v>21</v>
      </c>
      <c r="D12" s="241"/>
      <c r="E12" s="253" t="s">
        <v>281</v>
      </c>
      <c r="F12" s="243">
        <v>11</v>
      </c>
      <c r="G12" s="249" t="s">
        <v>79</v>
      </c>
      <c r="H12" s="233"/>
      <c r="I12" s="234"/>
      <c r="J12" s="233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</row>
    <row r="13" spans="1:36" s="250" customFormat="1" ht="10.5" customHeight="1" thickBot="1">
      <c r="A13" s="88">
        <v>1</v>
      </c>
      <c r="B13" s="328"/>
      <c r="C13" s="254"/>
      <c r="D13" s="255">
        <v>4</v>
      </c>
      <c r="E13" s="256"/>
      <c r="F13" s="257">
        <v>12</v>
      </c>
      <c r="G13" s="258" t="s">
        <v>91</v>
      </c>
      <c r="H13" s="233"/>
      <c r="I13" s="234"/>
      <c r="J13" s="233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</row>
    <row r="14" spans="1:36" ht="10.5" customHeight="1">
      <c r="A14" s="90">
        <v>2</v>
      </c>
      <c r="B14" s="326" t="s">
        <v>276</v>
      </c>
      <c r="C14" s="240"/>
      <c r="D14" s="241">
        <v>1</v>
      </c>
      <c r="E14" s="253"/>
      <c r="F14" s="259">
        <v>1</v>
      </c>
      <c r="G14" s="249" t="s">
        <v>285</v>
      </c>
      <c r="H14" s="233"/>
      <c r="J14" s="233"/>
    </row>
    <row r="15" spans="1:36" ht="10.5" customHeight="1">
      <c r="A15" s="90">
        <v>2</v>
      </c>
      <c r="B15" s="327"/>
      <c r="C15" s="240">
        <v>22</v>
      </c>
      <c r="D15" s="241"/>
      <c r="E15" s="231" t="s">
        <v>273</v>
      </c>
      <c r="F15" s="243">
        <v>2</v>
      </c>
      <c r="G15" s="249" t="s">
        <v>79</v>
      </c>
      <c r="H15" s="233"/>
      <c r="J15" s="233"/>
    </row>
    <row r="16" spans="1:36" ht="10.5" customHeight="1">
      <c r="A16" s="90">
        <v>2</v>
      </c>
      <c r="B16" s="327"/>
      <c r="C16" s="244"/>
      <c r="D16" s="245">
        <v>1</v>
      </c>
      <c r="E16" s="246"/>
      <c r="F16" s="247">
        <v>3</v>
      </c>
      <c r="G16" s="248" t="s">
        <v>326</v>
      </c>
      <c r="H16" s="233"/>
      <c r="J16" s="233"/>
    </row>
    <row r="17" spans="1:36" ht="10.5" customHeight="1">
      <c r="A17" s="90">
        <v>2</v>
      </c>
      <c r="B17" s="327"/>
      <c r="C17" s="235"/>
      <c r="D17" s="236">
        <v>2</v>
      </c>
      <c r="E17" s="237"/>
      <c r="F17" s="238">
        <v>4</v>
      </c>
      <c r="G17" s="249" t="s">
        <v>327</v>
      </c>
      <c r="H17" s="230"/>
      <c r="J17" s="233"/>
    </row>
    <row r="18" spans="1:36" s="250" customFormat="1" ht="10.5" customHeight="1">
      <c r="A18" s="90">
        <v>2</v>
      </c>
      <c r="B18" s="327"/>
      <c r="C18" s="240">
        <v>22</v>
      </c>
      <c r="D18" s="241"/>
      <c r="E18" s="231" t="s">
        <v>269</v>
      </c>
      <c r="F18" s="243">
        <v>5</v>
      </c>
      <c r="G18" s="249" t="s">
        <v>79</v>
      </c>
      <c r="H18" s="233"/>
      <c r="I18" s="234"/>
      <c r="J18" s="233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</row>
    <row r="19" spans="1:36" s="250" customFormat="1" ht="10.5" customHeight="1">
      <c r="A19" s="90">
        <v>2</v>
      </c>
      <c r="B19" s="327"/>
      <c r="C19" s="251"/>
      <c r="D19" s="252">
        <v>2</v>
      </c>
      <c r="E19" s="246"/>
      <c r="F19" s="247">
        <v>6</v>
      </c>
      <c r="G19" s="248" t="s">
        <v>76</v>
      </c>
      <c r="H19" s="233"/>
      <c r="I19" s="234"/>
      <c r="J19" s="233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</row>
    <row r="20" spans="1:36" s="250" customFormat="1" ht="10.5" customHeight="1" thickBot="1">
      <c r="A20" s="90">
        <v>2</v>
      </c>
      <c r="B20" s="327"/>
      <c r="C20" s="235"/>
      <c r="D20" s="236">
        <v>3</v>
      </c>
      <c r="E20" s="273"/>
      <c r="F20" s="238">
        <v>7</v>
      </c>
      <c r="G20" s="249" t="s">
        <v>328</v>
      </c>
      <c r="H20" s="233"/>
      <c r="I20" s="234"/>
      <c r="J20" s="233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</row>
    <row r="21" spans="1:36" s="250" customFormat="1" ht="10.5" customHeight="1" thickBot="1">
      <c r="A21" s="90">
        <v>2</v>
      </c>
      <c r="B21" s="327"/>
      <c r="C21" s="240">
        <v>22</v>
      </c>
      <c r="D21" s="240"/>
      <c r="E21" s="316" t="s">
        <v>270</v>
      </c>
      <c r="F21" s="243">
        <v>8</v>
      </c>
      <c r="G21" s="249" t="s">
        <v>79</v>
      </c>
      <c r="H21" s="233"/>
      <c r="I21" s="234"/>
      <c r="J21" s="233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</row>
    <row r="22" spans="1:36" s="250" customFormat="1" ht="10.5" customHeight="1">
      <c r="A22" s="90">
        <v>2</v>
      </c>
      <c r="B22" s="327"/>
      <c r="C22" s="251"/>
      <c r="D22" s="252">
        <v>3</v>
      </c>
      <c r="E22" s="274"/>
      <c r="F22" s="247">
        <v>9</v>
      </c>
      <c r="G22" s="248" t="s">
        <v>329</v>
      </c>
      <c r="H22" s="233"/>
      <c r="I22" s="234"/>
      <c r="J22" s="233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</row>
    <row r="23" spans="1:36" s="250" customFormat="1" ht="10.5" customHeight="1">
      <c r="A23" s="90">
        <v>2</v>
      </c>
      <c r="B23" s="327"/>
      <c r="C23" s="235"/>
      <c r="D23" s="241">
        <v>4</v>
      </c>
      <c r="E23" s="237"/>
      <c r="F23" s="238">
        <v>10</v>
      </c>
      <c r="G23" s="249" t="s">
        <v>330</v>
      </c>
      <c r="H23" s="233"/>
      <c r="I23" s="234"/>
      <c r="J23" s="233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</row>
    <row r="24" spans="1:36" s="250" customFormat="1" ht="10.5" customHeight="1">
      <c r="A24" s="90">
        <v>2</v>
      </c>
      <c r="B24" s="327"/>
      <c r="C24" s="240">
        <v>22</v>
      </c>
      <c r="D24" s="241"/>
      <c r="E24" s="253" t="s">
        <v>272</v>
      </c>
      <c r="F24" s="243">
        <v>11</v>
      </c>
      <c r="G24" s="249" t="s">
        <v>79</v>
      </c>
      <c r="H24" s="233"/>
      <c r="I24" s="234"/>
      <c r="J24" s="233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</row>
    <row r="25" spans="1:36" s="250" customFormat="1" ht="10.5" customHeight="1" thickBot="1">
      <c r="A25" s="90">
        <v>2</v>
      </c>
      <c r="B25" s="328"/>
      <c r="C25" s="254"/>
      <c r="D25" s="255">
        <v>4</v>
      </c>
      <c r="E25" s="256"/>
      <c r="F25" s="257">
        <v>12</v>
      </c>
      <c r="G25" s="258" t="s">
        <v>329</v>
      </c>
      <c r="H25" s="233"/>
      <c r="I25" s="234"/>
      <c r="J25" s="233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</row>
    <row r="26" spans="1:36" ht="10.5" customHeight="1">
      <c r="A26" s="260">
        <v>3</v>
      </c>
      <c r="B26" s="326" t="s">
        <v>277</v>
      </c>
      <c r="C26" s="240"/>
      <c r="D26" s="241">
        <v>1</v>
      </c>
      <c r="E26" s="253"/>
      <c r="F26" s="259">
        <v>1</v>
      </c>
      <c r="G26" s="249" t="s">
        <v>331</v>
      </c>
      <c r="H26" s="233"/>
      <c r="J26" s="233"/>
    </row>
    <row r="27" spans="1:36" ht="10.5" customHeight="1">
      <c r="A27" s="260">
        <v>3</v>
      </c>
      <c r="B27" s="327"/>
      <c r="C27" s="240">
        <v>23</v>
      </c>
      <c r="D27" s="241"/>
      <c r="E27" s="230" t="s">
        <v>262</v>
      </c>
      <c r="F27" s="243">
        <v>2</v>
      </c>
      <c r="G27" s="249" t="s">
        <v>327</v>
      </c>
      <c r="H27" s="233"/>
      <c r="J27" s="233"/>
    </row>
    <row r="28" spans="1:36" ht="10.5" customHeight="1">
      <c r="A28" s="260">
        <v>3</v>
      </c>
      <c r="B28" s="327"/>
      <c r="C28" s="244"/>
      <c r="D28" s="245">
        <v>1</v>
      </c>
      <c r="E28" s="246"/>
      <c r="F28" s="247">
        <v>3</v>
      </c>
      <c r="G28" s="248" t="s">
        <v>332</v>
      </c>
      <c r="H28" s="233"/>
      <c r="J28" s="233"/>
    </row>
    <row r="29" spans="1:36" ht="10.5" customHeight="1">
      <c r="A29" s="260">
        <v>3</v>
      </c>
      <c r="B29" s="327"/>
      <c r="C29" s="235"/>
      <c r="D29" s="236">
        <v>2</v>
      </c>
      <c r="E29" s="231"/>
      <c r="F29" s="238">
        <v>4</v>
      </c>
      <c r="G29" s="249" t="s">
        <v>83</v>
      </c>
      <c r="H29" s="233"/>
      <c r="J29" s="233"/>
    </row>
    <row r="30" spans="1:36" s="250" customFormat="1" ht="10.5" customHeight="1">
      <c r="A30" s="260">
        <v>3</v>
      </c>
      <c r="B30" s="327"/>
      <c r="C30" s="240">
        <v>23</v>
      </c>
      <c r="D30" s="241"/>
      <c r="E30" s="231" t="s">
        <v>282</v>
      </c>
      <c r="F30" s="243">
        <v>5</v>
      </c>
      <c r="G30" s="249" t="s">
        <v>327</v>
      </c>
      <c r="H30" s="233"/>
      <c r="I30" s="234"/>
      <c r="J30" s="233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</row>
    <row r="31" spans="1:36" s="250" customFormat="1" ht="10.5" customHeight="1">
      <c r="A31" s="260">
        <v>3</v>
      </c>
      <c r="B31" s="327"/>
      <c r="C31" s="251"/>
      <c r="D31" s="252">
        <v>2</v>
      </c>
      <c r="E31" s="261"/>
      <c r="F31" s="247">
        <v>6</v>
      </c>
      <c r="G31" s="248" t="s">
        <v>76</v>
      </c>
      <c r="H31" s="233"/>
      <c r="I31" s="234"/>
      <c r="J31" s="233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</row>
    <row r="32" spans="1:36" s="250" customFormat="1" ht="10.5" customHeight="1" thickBot="1">
      <c r="A32" s="260">
        <v>3</v>
      </c>
      <c r="B32" s="327"/>
      <c r="C32" s="235"/>
      <c r="D32" s="236">
        <v>3</v>
      </c>
      <c r="E32" s="273"/>
      <c r="F32" s="238">
        <v>7</v>
      </c>
      <c r="G32" s="233" t="s">
        <v>83</v>
      </c>
      <c r="H32" s="233"/>
      <c r="I32" s="234"/>
      <c r="J32" s="233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</row>
    <row r="33" spans="1:36" s="250" customFormat="1" ht="10.5" customHeight="1" thickBot="1">
      <c r="A33" s="260">
        <v>3</v>
      </c>
      <c r="B33" s="327"/>
      <c r="C33" s="240">
        <v>23</v>
      </c>
      <c r="D33" s="240"/>
      <c r="E33" s="317" t="s">
        <v>263</v>
      </c>
      <c r="F33" s="243">
        <v>8</v>
      </c>
      <c r="G33" s="233" t="s">
        <v>327</v>
      </c>
      <c r="H33" s="233"/>
      <c r="I33" s="234"/>
      <c r="J33" s="233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</row>
    <row r="34" spans="1:36" ht="10.5" customHeight="1">
      <c r="A34" s="260">
        <v>3</v>
      </c>
      <c r="B34" s="327"/>
      <c r="C34" s="251"/>
      <c r="D34" s="252">
        <v>3</v>
      </c>
      <c r="E34" s="274"/>
      <c r="F34" s="247">
        <v>9</v>
      </c>
      <c r="G34" s="248" t="s">
        <v>91</v>
      </c>
      <c r="H34" s="233"/>
      <c r="J34" s="233"/>
    </row>
    <row r="35" spans="1:36" ht="10.5" customHeight="1">
      <c r="A35" s="260">
        <v>3</v>
      </c>
      <c r="B35" s="327"/>
      <c r="C35" s="235"/>
      <c r="D35" s="241">
        <v>4</v>
      </c>
      <c r="E35" s="237"/>
      <c r="F35" s="238">
        <v>10</v>
      </c>
      <c r="G35" s="249" t="s">
        <v>247</v>
      </c>
      <c r="H35" s="233"/>
      <c r="J35" s="233"/>
    </row>
    <row r="36" spans="1:36" ht="10.5" customHeight="1">
      <c r="A36" s="260">
        <v>3</v>
      </c>
      <c r="B36" s="327"/>
      <c r="C36" s="240">
        <v>23</v>
      </c>
      <c r="D36" s="241"/>
      <c r="E36" s="231" t="s">
        <v>264</v>
      </c>
      <c r="F36" s="243">
        <v>11</v>
      </c>
      <c r="G36" s="249" t="s">
        <v>326</v>
      </c>
      <c r="H36" s="233"/>
      <c r="I36" s="239"/>
      <c r="J36" s="233"/>
    </row>
    <row r="37" spans="1:36" ht="10.5" customHeight="1" thickBot="1">
      <c r="A37" s="260">
        <v>3</v>
      </c>
      <c r="B37" s="328"/>
      <c r="C37" s="254"/>
      <c r="D37" s="255">
        <v>4</v>
      </c>
      <c r="E37" s="256"/>
      <c r="F37" s="257">
        <v>12</v>
      </c>
      <c r="G37" s="258" t="s">
        <v>76</v>
      </c>
      <c r="H37" s="233"/>
      <c r="J37" s="233"/>
    </row>
    <row r="38" spans="1:36" ht="10.5" customHeight="1">
      <c r="A38" s="262">
        <v>3</v>
      </c>
      <c r="B38" s="327" t="s">
        <v>278</v>
      </c>
      <c r="C38" s="240"/>
      <c r="D38" s="241">
        <v>1</v>
      </c>
      <c r="E38" s="253"/>
      <c r="F38" s="259">
        <v>1</v>
      </c>
      <c r="G38" s="263" t="s">
        <v>334</v>
      </c>
      <c r="H38" s="233"/>
      <c r="J38" s="233"/>
    </row>
    <row r="39" spans="1:36" ht="10.5" customHeight="1">
      <c r="A39" s="262">
        <v>3</v>
      </c>
      <c r="B39" s="327"/>
      <c r="C39" s="240">
        <v>24</v>
      </c>
      <c r="D39" s="241"/>
      <c r="E39" s="230" t="s">
        <v>267</v>
      </c>
      <c r="F39" s="243">
        <v>2</v>
      </c>
      <c r="G39" s="239" t="s">
        <v>335</v>
      </c>
      <c r="H39" s="233"/>
      <c r="J39" s="233"/>
    </row>
    <row r="40" spans="1:36" ht="10.5" customHeight="1">
      <c r="A40" s="262">
        <v>3</v>
      </c>
      <c r="B40" s="327"/>
      <c r="C40" s="244"/>
      <c r="D40" s="245">
        <v>1</v>
      </c>
      <c r="E40" s="246"/>
      <c r="F40" s="247">
        <v>3</v>
      </c>
      <c r="G40" s="248" t="s">
        <v>328</v>
      </c>
      <c r="H40" s="233"/>
      <c r="J40" s="233"/>
    </row>
    <row r="41" spans="1:36" ht="10.5" customHeight="1">
      <c r="A41" s="262">
        <v>3</v>
      </c>
      <c r="B41" s="327"/>
      <c r="C41" s="235"/>
      <c r="D41" s="236">
        <v>2</v>
      </c>
      <c r="F41" s="238">
        <v>4</v>
      </c>
      <c r="G41" s="239" t="s">
        <v>285</v>
      </c>
      <c r="J41" s="233"/>
    </row>
    <row r="42" spans="1:36" ht="10.5" customHeight="1">
      <c r="A42" s="262">
        <v>3</v>
      </c>
      <c r="B42" s="327"/>
      <c r="C42" s="240">
        <v>24</v>
      </c>
      <c r="E42" s="264" t="s">
        <v>268</v>
      </c>
      <c r="F42" s="243">
        <v>5</v>
      </c>
      <c r="H42" s="233"/>
      <c r="J42" s="233"/>
    </row>
    <row r="43" spans="1:36" ht="10.5" customHeight="1">
      <c r="A43" s="262">
        <v>3</v>
      </c>
      <c r="B43" s="327"/>
      <c r="C43" s="251"/>
      <c r="D43" s="252">
        <v>2</v>
      </c>
      <c r="E43" s="246"/>
      <c r="F43" s="247">
        <v>6</v>
      </c>
      <c r="G43" s="248" t="s">
        <v>333</v>
      </c>
      <c r="H43" s="233"/>
      <c r="J43" s="233"/>
    </row>
    <row r="44" spans="1:36" ht="10.5" customHeight="1" thickBot="1">
      <c r="A44" s="262">
        <v>3</v>
      </c>
      <c r="B44" s="327"/>
      <c r="C44" s="235"/>
      <c r="D44" s="236">
        <v>3</v>
      </c>
      <c r="E44" s="275"/>
      <c r="F44" s="238">
        <v>7</v>
      </c>
      <c r="G44" s="239" t="s">
        <v>339</v>
      </c>
      <c r="H44" s="233"/>
      <c r="J44" s="233"/>
    </row>
    <row r="45" spans="1:36" ht="10.5" customHeight="1" thickBot="1">
      <c r="A45" s="262">
        <v>3</v>
      </c>
      <c r="B45" s="327"/>
      <c r="C45" s="240">
        <v>24</v>
      </c>
      <c r="E45" s="316" t="s">
        <v>291</v>
      </c>
      <c r="F45" s="243">
        <v>8</v>
      </c>
      <c r="G45" s="239" t="s">
        <v>289</v>
      </c>
      <c r="H45" s="233"/>
      <c r="J45" s="233"/>
    </row>
    <row r="46" spans="1:36" ht="10.5" customHeight="1">
      <c r="A46" s="262">
        <v>3</v>
      </c>
      <c r="B46" s="327"/>
      <c r="C46" s="251"/>
      <c r="D46" s="252">
        <v>3</v>
      </c>
      <c r="E46" s="274"/>
      <c r="F46" s="247">
        <v>9</v>
      </c>
      <c r="G46" s="248" t="s">
        <v>335</v>
      </c>
      <c r="H46" s="233"/>
      <c r="J46" s="233"/>
    </row>
    <row r="47" spans="1:36" ht="10.5" customHeight="1">
      <c r="A47" s="262">
        <v>3</v>
      </c>
      <c r="B47" s="327"/>
      <c r="C47" s="235"/>
      <c r="D47" s="241">
        <v>4</v>
      </c>
      <c r="E47" s="253" t="s">
        <v>336</v>
      </c>
      <c r="F47" s="238">
        <v>10</v>
      </c>
      <c r="G47" s="239" t="s">
        <v>337</v>
      </c>
      <c r="J47" s="233"/>
    </row>
    <row r="48" spans="1:36" ht="10.5" customHeight="1">
      <c r="A48" s="262">
        <v>3</v>
      </c>
      <c r="B48" s="327"/>
      <c r="C48" s="240">
        <v>24</v>
      </c>
      <c r="D48" s="241" t="s">
        <v>338</v>
      </c>
      <c r="F48" s="243">
        <v>11</v>
      </c>
      <c r="H48" s="233"/>
      <c r="J48" s="233"/>
    </row>
    <row r="49" spans="1:10" ht="10.5" customHeight="1" thickBot="1">
      <c r="A49" s="265">
        <v>3</v>
      </c>
      <c r="B49" s="328"/>
      <c r="C49" s="254"/>
      <c r="D49" s="255">
        <v>4</v>
      </c>
      <c r="E49" s="256"/>
      <c r="F49" s="257">
        <v>12</v>
      </c>
      <c r="G49" s="258"/>
      <c r="H49" s="233"/>
      <c r="J49" s="233"/>
    </row>
    <row r="50" spans="1:10" ht="10.5" customHeight="1">
      <c r="A50" s="266">
        <v>4</v>
      </c>
      <c r="B50" s="326" t="s">
        <v>279</v>
      </c>
      <c r="C50" s="240"/>
      <c r="D50" s="241">
        <v>1</v>
      </c>
      <c r="E50" s="253"/>
      <c r="F50" s="259">
        <v>1</v>
      </c>
      <c r="G50" s="239" t="s">
        <v>247</v>
      </c>
      <c r="J50" s="233"/>
    </row>
    <row r="51" spans="1:10" ht="10.5" customHeight="1">
      <c r="A51" s="267">
        <v>4</v>
      </c>
      <c r="B51" s="327"/>
      <c r="C51" s="240">
        <v>25</v>
      </c>
      <c r="D51" s="241"/>
      <c r="E51" s="231" t="s">
        <v>266</v>
      </c>
      <c r="F51" s="243">
        <v>2</v>
      </c>
      <c r="G51" s="263" t="s">
        <v>355</v>
      </c>
      <c r="H51" s="233"/>
      <c r="J51" s="233"/>
    </row>
    <row r="52" spans="1:10" ht="10.5" customHeight="1">
      <c r="A52" s="267">
        <v>4</v>
      </c>
      <c r="B52" s="327"/>
      <c r="C52" s="244"/>
      <c r="D52" s="245">
        <v>1</v>
      </c>
      <c r="E52" s="246"/>
      <c r="F52" s="247">
        <v>3</v>
      </c>
      <c r="G52" s="248" t="s">
        <v>335</v>
      </c>
      <c r="H52" s="233"/>
      <c r="J52" s="233"/>
    </row>
    <row r="53" spans="1:10" ht="10.5" customHeight="1">
      <c r="A53" s="267">
        <v>4</v>
      </c>
      <c r="B53" s="327"/>
      <c r="C53" s="235"/>
      <c r="D53" s="236">
        <v>2</v>
      </c>
      <c r="E53" s="237"/>
      <c r="F53" s="238">
        <v>4</v>
      </c>
      <c r="G53" s="239" t="s">
        <v>354</v>
      </c>
      <c r="H53" s="233"/>
      <c r="J53" s="233"/>
    </row>
    <row r="54" spans="1:10" ht="10.5" customHeight="1">
      <c r="A54" s="267">
        <v>4</v>
      </c>
      <c r="B54" s="327"/>
      <c r="C54" s="240">
        <v>25</v>
      </c>
      <c r="D54" s="241"/>
      <c r="E54" s="231" t="s">
        <v>340</v>
      </c>
      <c r="F54" s="243">
        <v>5</v>
      </c>
      <c r="G54" s="239" t="s">
        <v>358</v>
      </c>
      <c r="H54" s="233"/>
      <c r="J54" s="233"/>
    </row>
    <row r="55" spans="1:10" ht="10.5" customHeight="1">
      <c r="A55" s="267">
        <v>4</v>
      </c>
      <c r="B55" s="327"/>
      <c r="C55" s="251"/>
      <c r="D55" s="252">
        <v>2</v>
      </c>
      <c r="E55" s="246"/>
      <c r="F55" s="247">
        <v>6</v>
      </c>
      <c r="G55" s="248" t="s">
        <v>76</v>
      </c>
      <c r="H55" s="233"/>
      <c r="J55" s="233"/>
    </row>
    <row r="56" spans="1:10" ht="10.5" customHeight="1" thickBot="1">
      <c r="A56" s="267">
        <v>4</v>
      </c>
      <c r="B56" s="327"/>
      <c r="C56" s="235"/>
      <c r="D56" s="236">
        <v>3</v>
      </c>
      <c r="E56" s="273"/>
      <c r="F56" s="238">
        <v>7</v>
      </c>
      <c r="G56" s="239" t="s">
        <v>339</v>
      </c>
      <c r="H56" s="233"/>
      <c r="J56" s="233"/>
    </row>
    <row r="57" spans="1:10" ht="10.5" customHeight="1" thickBot="1">
      <c r="A57" s="267">
        <v>4</v>
      </c>
      <c r="B57" s="327"/>
      <c r="C57" s="240">
        <v>25</v>
      </c>
      <c r="D57" s="240"/>
      <c r="E57" s="316" t="s">
        <v>265</v>
      </c>
      <c r="F57" s="243">
        <v>8</v>
      </c>
      <c r="G57" s="239" t="s">
        <v>357</v>
      </c>
      <c r="H57" s="233"/>
      <c r="J57" s="233"/>
    </row>
    <row r="58" spans="1:10" ht="10.5" customHeight="1">
      <c r="A58" s="267">
        <v>4</v>
      </c>
      <c r="B58" s="327"/>
      <c r="C58" s="251"/>
      <c r="D58" s="252">
        <v>3</v>
      </c>
      <c r="E58" s="274"/>
      <c r="F58" s="247">
        <v>9</v>
      </c>
      <c r="G58" s="248" t="s">
        <v>285</v>
      </c>
      <c r="H58" s="233"/>
      <c r="J58" s="233"/>
    </row>
    <row r="59" spans="1:10" ht="10.5" customHeight="1">
      <c r="A59" s="267">
        <v>4</v>
      </c>
      <c r="B59" s="327"/>
      <c r="C59" s="235"/>
      <c r="D59" s="241">
        <v>4</v>
      </c>
      <c r="E59" s="237"/>
      <c r="F59" s="238">
        <v>10</v>
      </c>
      <c r="G59" s="239" t="s">
        <v>247</v>
      </c>
      <c r="H59" s="233"/>
      <c r="J59" s="233"/>
    </row>
    <row r="60" spans="1:10" ht="10.5" customHeight="1">
      <c r="A60" s="267">
        <v>4</v>
      </c>
      <c r="B60" s="327"/>
      <c r="C60" s="240">
        <v>25</v>
      </c>
      <c r="D60" s="241"/>
      <c r="E60" s="253" t="s">
        <v>341</v>
      </c>
      <c r="F60" s="243">
        <v>11</v>
      </c>
      <c r="G60" s="239" t="s">
        <v>77</v>
      </c>
      <c r="H60" s="233"/>
      <c r="J60" s="233"/>
    </row>
    <row r="61" spans="1:10" ht="10.5" customHeight="1" thickBot="1">
      <c r="A61" s="268">
        <v>4</v>
      </c>
      <c r="B61" s="328"/>
      <c r="C61" s="254"/>
      <c r="D61" s="255">
        <v>4</v>
      </c>
      <c r="E61" s="256"/>
      <c r="F61" s="257">
        <v>12</v>
      </c>
      <c r="G61" s="239" t="s">
        <v>333</v>
      </c>
      <c r="H61" s="233"/>
      <c r="J61" s="233"/>
    </row>
    <row r="62" spans="1:10">
      <c r="A62" s="143"/>
      <c r="B62" s="143"/>
      <c r="C62" s="143"/>
      <c r="D62" s="143"/>
      <c r="E62" s="143"/>
      <c r="F62" s="143"/>
      <c r="G62" s="269"/>
      <c r="H62" s="233"/>
      <c r="J62" s="233"/>
    </row>
    <row r="63" spans="1:10" ht="12">
      <c r="A63" s="88">
        <v>1</v>
      </c>
      <c r="C63" s="143"/>
      <c r="D63" s="143"/>
      <c r="E63" s="142" t="s">
        <v>343</v>
      </c>
      <c r="F63" s="249" t="s">
        <v>349</v>
      </c>
      <c r="H63" s="233"/>
      <c r="J63" s="233"/>
    </row>
    <row r="64" spans="1:10" ht="12">
      <c r="A64" s="90">
        <v>2</v>
      </c>
      <c r="C64" s="143"/>
      <c r="D64" s="143"/>
      <c r="E64" s="249" t="s">
        <v>282</v>
      </c>
      <c r="F64" s="249" t="s">
        <v>349</v>
      </c>
      <c r="G64" s="269"/>
      <c r="H64" s="233"/>
      <c r="J64" s="233"/>
    </row>
    <row r="65" spans="1:10" ht="12">
      <c r="A65" s="90">
        <v>2</v>
      </c>
      <c r="C65" s="143"/>
      <c r="D65" s="143"/>
      <c r="E65" s="249" t="s">
        <v>291</v>
      </c>
      <c r="F65" s="249" t="s">
        <v>349</v>
      </c>
      <c r="G65" s="269"/>
      <c r="H65" s="233"/>
      <c r="J65" s="233"/>
    </row>
    <row r="66" spans="1:10">
      <c r="A66" s="262">
        <v>3</v>
      </c>
      <c r="C66" s="143"/>
      <c r="D66" s="143"/>
      <c r="E66" s="142" t="s">
        <v>344</v>
      </c>
      <c r="F66" s="249" t="s">
        <v>349</v>
      </c>
      <c r="G66" s="269"/>
      <c r="H66" s="233"/>
      <c r="J66" s="233"/>
    </row>
    <row r="67" spans="1:10">
      <c r="A67" s="262">
        <v>3</v>
      </c>
      <c r="C67" s="143"/>
      <c r="D67" s="143"/>
      <c r="E67" s="249" t="s">
        <v>273</v>
      </c>
      <c r="F67" s="249" t="s">
        <v>349</v>
      </c>
      <c r="H67" s="233"/>
      <c r="J67" s="233"/>
    </row>
    <row r="68" spans="1:10">
      <c r="A68" s="262">
        <v>3</v>
      </c>
      <c r="C68" s="143"/>
      <c r="D68" s="143"/>
      <c r="E68" s="249" t="s">
        <v>345</v>
      </c>
      <c r="F68" s="249" t="s">
        <v>349</v>
      </c>
      <c r="H68" s="233"/>
      <c r="J68" s="233"/>
    </row>
    <row r="69" spans="1:10">
      <c r="A69" s="262">
        <v>3</v>
      </c>
      <c r="C69" s="143"/>
      <c r="D69" s="143"/>
      <c r="E69" s="142" t="s">
        <v>346</v>
      </c>
      <c r="F69" s="249" t="s">
        <v>349</v>
      </c>
      <c r="H69" s="233"/>
      <c r="J69" s="233"/>
    </row>
    <row r="70" spans="1:10">
      <c r="A70" s="262">
        <v>3</v>
      </c>
      <c r="C70" s="143"/>
      <c r="D70" s="143"/>
      <c r="E70" s="249" t="s">
        <v>272</v>
      </c>
      <c r="F70" s="249" t="s">
        <v>349</v>
      </c>
      <c r="H70" s="233"/>
      <c r="J70" s="233"/>
    </row>
    <row r="71" spans="1:10">
      <c r="A71" s="267">
        <v>4</v>
      </c>
      <c r="C71" s="143"/>
      <c r="D71" s="143"/>
      <c r="E71" s="249" t="s">
        <v>347</v>
      </c>
      <c r="F71" s="249" t="s">
        <v>349</v>
      </c>
      <c r="G71" s="239" t="s">
        <v>352</v>
      </c>
      <c r="H71" s="233"/>
      <c r="J71" s="233"/>
    </row>
    <row r="72" spans="1:10">
      <c r="A72" s="267">
        <v>4</v>
      </c>
      <c r="C72" s="143"/>
      <c r="D72" s="143"/>
      <c r="E72" s="142" t="s">
        <v>348</v>
      </c>
      <c r="F72" s="249" t="s">
        <v>349</v>
      </c>
      <c r="G72" s="239" t="s">
        <v>353</v>
      </c>
      <c r="H72" s="233"/>
      <c r="J72" s="233"/>
    </row>
    <row r="73" spans="1:10">
      <c r="A73" s="143"/>
      <c r="C73" s="239"/>
      <c r="D73" s="239"/>
    </row>
    <row r="74" spans="1:10">
      <c r="A74" s="270">
        <v>17</v>
      </c>
      <c r="B74" s="271" t="s">
        <v>290</v>
      </c>
      <c r="D74" s="240"/>
      <c r="E74" s="272" t="s">
        <v>274</v>
      </c>
      <c r="G74" s="143" t="s">
        <v>350</v>
      </c>
    </row>
    <row r="75" spans="1:10">
      <c r="E75" s="142"/>
    </row>
  </sheetData>
  <mergeCells count="5">
    <mergeCell ref="B14:B25"/>
    <mergeCell ref="B26:B37"/>
    <mergeCell ref="B38:B49"/>
    <mergeCell ref="B50:B61"/>
    <mergeCell ref="B2:B13"/>
  </mergeCells>
  <pageMargins left="0.70866141732283472" right="0.70866141732283472" top="0.43307086614173229" bottom="0.38" header="0.31496062992125984" footer="0.15748031496062992"/>
  <pageSetup paperSize="9" orientation="portrait" verticalDpi="0" r:id="rId1"/>
  <headerFooter>
    <oddFooter>&amp;CDruckdatum &amp;D&amp;R&amp;P -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X168"/>
  <sheetViews>
    <sheetView tabSelected="1" topLeftCell="V1" workbookViewId="0">
      <pane ySplit="4" topLeftCell="A47" activePane="bottomLeft" state="frozen"/>
      <selection pane="bottomLeft" activeCell="AG114" sqref="AG114"/>
    </sheetView>
  </sheetViews>
  <sheetFormatPr baseColWidth="10" defaultRowHeight="12.75"/>
  <cols>
    <col min="1" max="1" width="4.28515625" style="120" customWidth="1"/>
    <col min="2" max="2" width="2.85546875" style="29" customWidth="1"/>
    <col min="3" max="3" width="3.140625" style="29" customWidth="1"/>
    <col min="4" max="4" width="3.140625" style="30" customWidth="1"/>
    <col min="5" max="5" width="4.28515625" style="30" customWidth="1"/>
    <col min="6" max="6" width="6.140625" style="31" customWidth="1"/>
    <col min="7" max="7" width="2.7109375" style="171" customWidth="1"/>
    <col min="8" max="9" width="2.7109375" style="32" customWidth="1"/>
    <col min="10" max="10" width="2.85546875" style="32" customWidth="1"/>
    <col min="11" max="11" width="2.5703125" style="32" customWidth="1"/>
    <col min="12" max="12" width="2.42578125" style="32" customWidth="1"/>
    <col min="13" max="13" width="2.85546875" style="32" customWidth="1"/>
    <col min="14" max="14" width="6" style="32" customWidth="1"/>
    <col min="15" max="15" width="4.140625" style="32" customWidth="1"/>
    <col min="16" max="16" width="8" style="30" customWidth="1"/>
    <col min="17" max="17" width="9.28515625" style="30" customWidth="1"/>
    <col min="18" max="18" width="4.7109375" style="30" customWidth="1"/>
    <col min="19" max="19" width="21.85546875" style="30" customWidth="1"/>
    <col min="20" max="20" width="5.28515625" style="30" customWidth="1"/>
    <col min="21" max="21" width="9" style="33" customWidth="1"/>
    <col min="22" max="22" width="5.5703125" style="34" customWidth="1"/>
    <col min="23" max="23" width="5.140625" style="35" customWidth="1"/>
    <col min="24" max="24" width="4.85546875" style="34" customWidth="1"/>
    <col min="25" max="25" width="5.42578125" style="30" customWidth="1"/>
    <col min="26" max="26" width="3" style="36" customWidth="1"/>
    <col min="27" max="27" width="3.28515625" style="37" customWidth="1"/>
    <col min="28" max="28" width="2.42578125" style="36" customWidth="1"/>
    <col min="29" max="29" width="11.42578125" style="30" customWidth="1"/>
    <col min="30" max="30" width="4" style="38" customWidth="1"/>
    <col min="31" max="31" width="2.7109375" style="206" customWidth="1"/>
    <col min="32" max="32" width="3.7109375" style="206" customWidth="1"/>
    <col min="33" max="33" width="3.140625" style="32" customWidth="1"/>
    <col min="34" max="34" width="5.140625" style="32" customWidth="1"/>
    <col min="35" max="35" width="6.140625" style="32" customWidth="1"/>
    <col min="36" max="36" width="3.140625" style="31" customWidth="1"/>
    <col min="37" max="37" width="2.7109375" style="171" customWidth="1"/>
    <col min="38" max="38" width="2.85546875" style="32" customWidth="1"/>
    <col min="39" max="39" width="3" style="32" customWidth="1"/>
    <col min="40" max="40" width="2.7109375" style="32" customWidth="1"/>
    <col min="41" max="42" width="2.28515625" style="32" customWidth="1"/>
    <col min="43" max="43" width="5.85546875" style="32" customWidth="1"/>
    <col min="44" max="44" width="5.7109375" style="32" customWidth="1"/>
    <col min="45" max="46" width="7.5703125" style="32" customWidth="1"/>
    <col min="47" max="47" width="6" style="30" customWidth="1"/>
    <col min="48" max="48" width="21.7109375" style="30" customWidth="1"/>
    <col min="49" max="49" width="6.7109375" style="30" customWidth="1"/>
    <col min="50" max="50" width="8.5703125" style="30" customWidth="1"/>
    <col min="51" max="51" width="5.5703125" style="30" customWidth="1"/>
    <col min="52" max="52" width="5.42578125" style="30" customWidth="1"/>
    <col min="53" max="53" width="5.7109375" style="32" customWidth="1"/>
    <col min="54" max="54" width="5.140625" style="32" customWidth="1"/>
    <col min="55" max="55" width="3.140625" style="30" customWidth="1"/>
    <col min="56" max="56" width="2.7109375" style="30" customWidth="1"/>
    <col min="57" max="57" width="3" style="30" customWidth="1"/>
    <col min="58" max="258" width="11.42578125" style="30"/>
  </cols>
  <sheetData>
    <row r="1" spans="1:57" ht="15" customHeight="1" thickBot="1">
      <c r="B1" s="332" t="s">
        <v>49</v>
      </c>
      <c r="C1" s="332"/>
      <c r="D1" s="335" t="s">
        <v>50</v>
      </c>
      <c r="E1" s="335"/>
      <c r="F1" s="39"/>
      <c r="M1" s="40" t="s">
        <v>51</v>
      </c>
      <c r="P1" s="330" t="s">
        <v>52</v>
      </c>
      <c r="Q1" s="330"/>
      <c r="R1" s="330"/>
      <c r="S1" s="41" t="s">
        <v>53</v>
      </c>
      <c r="T1" s="41">
        <f>SUM(V4+W4)</f>
        <v>4321</v>
      </c>
      <c r="U1" s="42" t="s">
        <v>54</v>
      </c>
      <c r="V1" s="331" t="s">
        <v>55</v>
      </c>
      <c r="W1" s="331"/>
      <c r="X1" s="331"/>
      <c r="Y1" s="331"/>
      <c r="Z1" s="331"/>
      <c r="AA1" s="331"/>
      <c r="AB1" s="331"/>
      <c r="AD1" s="201"/>
      <c r="AE1" s="332" t="s">
        <v>49</v>
      </c>
      <c r="AF1" s="332"/>
      <c r="AG1" s="335" t="s">
        <v>50</v>
      </c>
      <c r="AH1" s="335"/>
      <c r="AI1" s="202"/>
      <c r="AJ1" s="171"/>
      <c r="AK1" s="32"/>
      <c r="AP1" s="40" t="s">
        <v>51</v>
      </c>
      <c r="AS1" s="330" t="s">
        <v>52</v>
      </c>
      <c r="AT1" s="330"/>
      <c r="AU1" s="330"/>
      <c r="AV1" s="41" t="s">
        <v>53</v>
      </c>
      <c r="AW1" s="41">
        <f>SUM(AY4+AZ4)</f>
        <v>4321</v>
      </c>
      <c r="AX1" s="42" t="s">
        <v>54</v>
      </c>
      <c r="AY1" s="331" t="s">
        <v>55</v>
      </c>
      <c r="AZ1" s="331"/>
      <c r="BA1" s="331"/>
      <c r="BB1" s="331"/>
      <c r="BC1" s="331"/>
      <c r="BD1" s="331"/>
      <c r="BE1" s="331"/>
    </row>
    <row r="2" spans="1:57" s="53" customFormat="1" ht="13.5" customHeight="1" thickBot="1">
      <c r="A2" s="121"/>
      <c r="B2" s="332" t="s">
        <v>56</v>
      </c>
      <c r="C2" s="332"/>
      <c r="D2" s="333" t="s">
        <v>56</v>
      </c>
      <c r="E2" s="333"/>
      <c r="F2" s="43" t="s">
        <v>57</v>
      </c>
      <c r="G2" s="334" t="s">
        <v>58</v>
      </c>
      <c r="H2" s="334"/>
      <c r="I2" s="334"/>
      <c r="J2" s="334"/>
      <c r="K2" s="334"/>
      <c r="L2" s="334"/>
      <c r="M2" s="334"/>
      <c r="N2" s="335" t="s">
        <v>59</v>
      </c>
      <c r="O2" s="335"/>
      <c r="P2" s="330"/>
      <c r="Q2" s="330"/>
      <c r="R2" s="330"/>
      <c r="S2" s="44" t="s">
        <v>60</v>
      </c>
      <c r="T2" s="44">
        <f>SUM(Y4+X4)</f>
        <v>3962</v>
      </c>
      <c r="U2" s="45" t="s">
        <v>61</v>
      </c>
      <c r="V2" s="46" t="s">
        <v>62</v>
      </c>
      <c r="W2" s="47" t="s">
        <v>63</v>
      </c>
      <c r="X2" s="48" t="s">
        <v>64</v>
      </c>
      <c r="Y2" s="49" t="s">
        <v>65</v>
      </c>
      <c r="Z2" s="50" t="s">
        <v>66</v>
      </c>
      <c r="AA2" s="51" t="s">
        <v>67</v>
      </c>
      <c r="AB2" s="52" t="s">
        <v>68</v>
      </c>
      <c r="AD2" s="203"/>
      <c r="AE2" s="332" t="s">
        <v>56</v>
      </c>
      <c r="AF2" s="332"/>
      <c r="AG2" s="333" t="s">
        <v>56</v>
      </c>
      <c r="AH2" s="333"/>
      <c r="AI2" s="204" t="s">
        <v>57</v>
      </c>
      <c r="AJ2" s="334" t="s">
        <v>58</v>
      </c>
      <c r="AK2" s="334"/>
      <c r="AL2" s="334"/>
      <c r="AM2" s="334"/>
      <c r="AN2" s="334"/>
      <c r="AO2" s="334"/>
      <c r="AP2" s="334"/>
      <c r="AQ2" s="335" t="s">
        <v>59</v>
      </c>
      <c r="AR2" s="335"/>
      <c r="AS2" s="330"/>
      <c r="AT2" s="330"/>
      <c r="AU2" s="330"/>
      <c r="AV2" s="44" t="s">
        <v>60</v>
      </c>
      <c r="AW2" s="44">
        <f>SUM(BB4+BA4)</f>
        <v>3962</v>
      </c>
      <c r="AX2" s="45" t="s">
        <v>61</v>
      </c>
      <c r="AY2" s="46" t="s">
        <v>62</v>
      </c>
      <c r="AZ2" s="47" t="s">
        <v>63</v>
      </c>
      <c r="BA2" s="48" t="s">
        <v>64</v>
      </c>
      <c r="BB2" s="49" t="s">
        <v>65</v>
      </c>
      <c r="BC2" s="50" t="s">
        <v>66</v>
      </c>
      <c r="BD2" s="51" t="s">
        <v>67</v>
      </c>
      <c r="BE2" s="52" t="s">
        <v>68</v>
      </c>
    </row>
    <row r="3" spans="1:57" s="53" customFormat="1" ht="13.5" customHeight="1" thickBot="1">
      <c r="A3" s="121"/>
      <c r="B3" s="329" t="s">
        <v>295</v>
      </c>
      <c r="C3" s="329"/>
      <c r="D3" s="329"/>
      <c r="E3" s="329"/>
      <c r="F3" s="329"/>
      <c r="G3" s="87">
        <v>1</v>
      </c>
      <c r="H3" s="87">
        <v>2</v>
      </c>
      <c r="I3" s="87">
        <v>3</v>
      </c>
      <c r="J3" s="87">
        <v>4</v>
      </c>
      <c r="K3" s="87">
        <v>5</v>
      </c>
      <c r="L3" s="87">
        <v>6</v>
      </c>
      <c r="M3" s="87">
        <v>7</v>
      </c>
      <c r="N3" s="54" t="s">
        <v>69</v>
      </c>
      <c r="O3" s="177" t="s">
        <v>70</v>
      </c>
      <c r="P3" s="330"/>
      <c r="Q3" s="330"/>
      <c r="R3" s="330"/>
      <c r="S3" s="55" t="s">
        <v>71</v>
      </c>
      <c r="T3" s="55"/>
      <c r="U3" s="45" t="s">
        <v>72</v>
      </c>
      <c r="V3" s="46"/>
      <c r="W3" s="56"/>
      <c r="X3" s="49"/>
      <c r="Y3" s="49"/>
      <c r="Z3" s="57"/>
      <c r="AA3" s="58"/>
      <c r="AB3" s="57"/>
      <c r="AD3" s="203"/>
      <c r="AE3" s="329" t="s">
        <v>360</v>
      </c>
      <c r="AF3" s="329"/>
      <c r="AG3" s="329"/>
      <c r="AH3" s="329"/>
      <c r="AI3" s="329"/>
      <c r="AJ3" s="87">
        <v>1</v>
      </c>
      <c r="AK3" s="87">
        <v>2</v>
      </c>
      <c r="AL3" s="87">
        <v>3</v>
      </c>
      <c r="AM3" s="87">
        <v>4</v>
      </c>
      <c r="AN3" s="87">
        <v>5</v>
      </c>
      <c r="AO3" s="87">
        <v>6</v>
      </c>
      <c r="AP3" s="87">
        <v>7</v>
      </c>
      <c r="AQ3" s="54" t="s">
        <v>69</v>
      </c>
      <c r="AR3" s="177" t="s">
        <v>70</v>
      </c>
      <c r="AS3" s="330"/>
      <c r="AT3" s="330"/>
      <c r="AU3" s="330"/>
      <c r="AV3" s="55" t="s">
        <v>71</v>
      </c>
      <c r="AW3" s="55"/>
      <c r="AX3" s="45" t="s">
        <v>363</v>
      </c>
      <c r="AY3" s="46"/>
      <c r="AZ3" s="56"/>
      <c r="BA3" s="49"/>
      <c r="BB3" s="49"/>
      <c r="BC3" s="57"/>
      <c r="BD3" s="58"/>
      <c r="BE3" s="57"/>
    </row>
    <row r="4" spans="1:57" s="59" customFormat="1" ht="12.75" customHeight="1" thickBot="1">
      <c r="A4" s="122"/>
      <c r="B4" s="329"/>
      <c r="C4" s="329"/>
      <c r="D4" s="329"/>
      <c r="E4" s="329"/>
      <c r="F4" s="329"/>
      <c r="G4" s="176">
        <f>SUM(G5:G89)</f>
        <v>12</v>
      </c>
      <c r="H4" s="176">
        <f>SUM(H5:H89)/2</f>
        <v>28</v>
      </c>
      <c r="I4" s="176">
        <f>SUM(I5:I89)/3</f>
        <v>18</v>
      </c>
      <c r="J4" s="176">
        <f>SUM(J5:J89)/4</f>
        <v>27</v>
      </c>
      <c r="K4" s="176">
        <f>SUM(K5:K127)/5</f>
        <v>1.8</v>
      </c>
      <c r="L4" s="176">
        <f>SUM(L5:L127)/6</f>
        <v>0</v>
      </c>
      <c r="M4" s="176">
        <f>SUM(M5:M127)/7</f>
        <v>0</v>
      </c>
      <c r="N4" s="176"/>
      <c r="O4" s="176">
        <f>SUM(G4:M4)</f>
        <v>86.8</v>
      </c>
      <c r="S4" s="59" t="s">
        <v>73</v>
      </c>
      <c r="U4" s="60">
        <f>SUM(V4:Y4)</f>
        <v>8283</v>
      </c>
      <c r="V4" s="61">
        <f t="shared" ref="V4:AB4" si="0">SUM(V5:V126)</f>
        <v>2107</v>
      </c>
      <c r="W4" s="62">
        <f t="shared" si="0"/>
        <v>2214</v>
      </c>
      <c r="X4" s="63">
        <f t="shared" si="0"/>
        <v>1590</v>
      </c>
      <c r="Y4" s="63">
        <f t="shared" si="0"/>
        <v>2372</v>
      </c>
      <c r="Z4" s="64">
        <f t="shared" si="0"/>
        <v>0</v>
      </c>
      <c r="AA4" s="65">
        <f t="shared" si="0"/>
        <v>0</v>
      </c>
      <c r="AB4" s="64">
        <f t="shared" si="0"/>
        <v>0</v>
      </c>
      <c r="AD4" s="205"/>
      <c r="AE4" s="329"/>
      <c r="AF4" s="329"/>
      <c r="AG4" s="329"/>
      <c r="AH4" s="329"/>
      <c r="AI4" s="329"/>
      <c r="AJ4" s="176">
        <f>SUM(AJ5:AJ115)</f>
        <v>16</v>
      </c>
      <c r="AK4" s="176">
        <f>SUM(AK5:AK137)/2</f>
        <v>33</v>
      </c>
      <c r="AL4" s="176">
        <f>SUM(AL5:AL137)/3</f>
        <v>24</v>
      </c>
      <c r="AM4" s="176">
        <f>SUM(AM5:AM137)/4</f>
        <v>33</v>
      </c>
      <c r="AN4" s="176">
        <f>SUM(AN5:AN177)/5</f>
        <v>0</v>
      </c>
      <c r="AO4" s="176">
        <f>SUM(AO5:AO177)/6</f>
        <v>0</v>
      </c>
      <c r="AP4" s="176">
        <f>SUM(AP5:AP177)/7</f>
        <v>0</v>
      </c>
      <c r="AQ4" s="176"/>
      <c r="AR4" s="176">
        <f>SUM(AJ4:AP4)</f>
        <v>106</v>
      </c>
      <c r="AS4" s="208"/>
      <c r="AT4" s="208"/>
      <c r="AV4" s="59" t="s">
        <v>73</v>
      </c>
      <c r="AX4" s="60">
        <f>SUM(AY4:BB4)</f>
        <v>8283</v>
      </c>
      <c r="AY4" s="61">
        <f t="shared" ref="AY4:BD4" si="1">SUM(AY5:AY176)</f>
        <v>2107</v>
      </c>
      <c r="AZ4" s="62">
        <f t="shared" si="1"/>
        <v>2214</v>
      </c>
      <c r="BA4" s="63">
        <f t="shared" si="1"/>
        <v>1590</v>
      </c>
      <c r="BB4" s="63">
        <f t="shared" si="1"/>
        <v>2372</v>
      </c>
      <c r="BC4" s="64">
        <f t="shared" si="1"/>
        <v>0</v>
      </c>
      <c r="BD4" s="65">
        <f t="shared" si="1"/>
        <v>0</v>
      </c>
      <c r="BE4" s="64">
        <f>SUM(BE5:BE147)</f>
        <v>0</v>
      </c>
    </row>
    <row r="5" spans="1:57" ht="11.25" customHeight="1">
      <c r="A5" s="201">
        <v>1</v>
      </c>
      <c r="B5" s="118" t="s">
        <v>74</v>
      </c>
      <c r="C5" s="118">
        <v>1</v>
      </c>
      <c r="D5" s="32" t="s">
        <v>75</v>
      </c>
      <c r="E5" s="32" t="s">
        <v>160</v>
      </c>
      <c r="F5" s="31">
        <f>SUM((N5-1)*8)+O5</f>
        <v>17</v>
      </c>
      <c r="H5" s="32">
        <v>2</v>
      </c>
      <c r="N5" s="135">
        <v>3</v>
      </c>
      <c r="O5" s="32">
        <v>1</v>
      </c>
      <c r="P5" s="109" t="s">
        <v>76</v>
      </c>
      <c r="Q5" s="110" t="s">
        <v>77</v>
      </c>
      <c r="R5" s="32"/>
      <c r="S5" s="30" t="s">
        <v>81</v>
      </c>
      <c r="T5" s="30" t="s">
        <v>361</v>
      </c>
      <c r="U5" s="70">
        <f t="shared" ref="U5:U36" si="2">SUM(V5:AB5)</f>
        <v>44</v>
      </c>
      <c r="V5" s="155"/>
      <c r="W5" s="154">
        <v>44</v>
      </c>
      <c r="X5" s="171"/>
      <c r="Y5" s="209"/>
      <c r="Z5" s="168"/>
      <c r="AD5" s="201">
        <v>5</v>
      </c>
      <c r="AE5" s="118" t="s">
        <v>74</v>
      </c>
      <c r="AF5" s="118">
        <v>3</v>
      </c>
      <c r="AG5" s="32" t="s">
        <v>75</v>
      </c>
      <c r="AH5" s="118">
        <v>3</v>
      </c>
      <c r="AI5" s="31">
        <f t="shared" ref="AI5:AI53" si="3">SUM((AQ5-1)*8)+AR5</f>
        <v>1</v>
      </c>
      <c r="AJ5" s="171">
        <v>1</v>
      </c>
      <c r="AK5" s="32"/>
      <c r="AL5" s="118"/>
      <c r="AM5" s="118"/>
      <c r="AQ5" s="133">
        <v>1</v>
      </c>
      <c r="AR5" s="32">
        <v>1</v>
      </c>
      <c r="AS5" s="112" t="s">
        <v>91</v>
      </c>
      <c r="AT5" s="111" t="s">
        <v>80</v>
      </c>
      <c r="AU5" s="32"/>
      <c r="AV5" s="30" t="s">
        <v>324</v>
      </c>
      <c r="AW5" s="30" t="s">
        <v>361</v>
      </c>
      <c r="AX5" s="70">
        <f>SUM(AY5:BE5)</f>
        <v>210</v>
      </c>
      <c r="AY5" s="154">
        <v>205</v>
      </c>
      <c r="AZ5" s="156">
        <v>5</v>
      </c>
      <c r="BA5" s="155"/>
      <c r="BB5" s="195"/>
      <c r="BC5" s="168"/>
      <c r="BD5" s="37"/>
      <c r="BE5" s="36"/>
    </row>
    <row r="6" spans="1:57" ht="11.25" customHeight="1">
      <c r="A6" s="201">
        <v>2</v>
      </c>
      <c r="B6" s="118" t="s">
        <v>74</v>
      </c>
      <c r="C6" s="118">
        <v>1</v>
      </c>
      <c r="D6" s="32" t="s">
        <v>75</v>
      </c>
      <c r="E6" s="32" t="s">
        <v>202</v>
      </c>
      <c r="F6" s="31">
        <v>17</v>
      </c>
      <c r="I6" s="118">
        <v>3</v>
      </c>
      <c r="L6" s="118"/>
      <c r="N6" s="186">
        <v>9</v>
      </c>
      <c r="O6" s="32">
        <v>1</v>
      </c>
      <c r="P6" s="109" t="s">
        <v>76</v>
      </c>
      <c r="Q6" s="110" t="s">
        <v>77</v>
      </c>
      <c r="R6" s="32"/>
      <c r="S6" s="30" t="s">
        <v>78</v>
      </c>
      <c r="T6" s="30" t="s">
        <v>362</v>
      </c>
      <c r="U6" s="70">
        <f t="shared" si="2"/>
        <v>123</v>
      </c>
      <c r="V6" s="155"/>
      <c r="W6" s="161">
        <v>30</v>
      </c>
      <c r="X6" s="207">
        <v>93</v>
      </c>
      <c r="Y6" s="287"/>
      <c r="Z6" s="159"/>
      <c r="AD6" s="201">
        <v>6</v>
      </c>
      <c r="AE6" s="118" t="s">
        <v>74</v>
      </c>
      <c r="AF6" s="118">
        <v>4</v>
      </c>
      <c r="AG6" s="32" t="s">
        <v>75</v>
      </c>
      <c r="AH6" s="32" t="s">
        <v>228</v>
      </c>
      <c r="AI6" s="31">
        <f t="shared" si="3"/>
        <v>2</v>
      </c>
      <c r="AJ6" s="171">
        <v>1</v>
      </c>
      <c r="AK6" s="118"/>
      <c r="AQ6" s="133">
        <v>1</v>
      </c>
      <c r="AR6" s="32">
        <v>2</v>
      </c>
      <c r="AS6" s="108" t="s">
        <v>79</v>
      </c>
      <c r="AV6" s="30" t="s">
        <v>324</v>
      </c>
      <c r="AW6" s="30" t="s">
        <v>361</v>
      </c>
      <c r="AX6" s="70">
        <f>SUM(AY6:BE6)</f>
        <v>160</v>
      </c>
      <c r="AY6" s="154">
        <v>160</v>
      </c>
      <c r="AZ6" s="158"/>
      <c r="BA6" s="171"/>
      <c r="BB6" s="171"/>
      <c r="BC6" s="159"/>
      <c r="BD6" s="37"/>
      <c r="BE6" s="36"/>
    </row>
    <row r="7" spans="1:57" ht="11.25" customHeight="1">
      <c r="A7" s="201">
        <v>3</v>
      </c>
      <c r="B7" s="118" t="s">
        <v>74</v>
      </c>
      <c r="C7" s="118">
        <v>2</v>
      </c>
      <c r="D7" s="32" t="s">
        <v>75</v>
      </c>
      <c r="E7" s="32" t="s">
        <v>161</v>
      </c>
      <c r="F7" s="31">
        <v>1</v>
      </c>
      <c r="I7" s="118">
        <v>3</v>
      </c>
      <c r="J7" s="118"/>
      <c r="N7" s="194">
        <v>7</v>
      </c>
      <c r="O7" s="32">
        <v>1</v>
      </c>
      <c r="P7" s="108" t="s">
        <v>79</v>
      </c>
      <c r="Q7" s="32"/>
      <c r="R7" s="32"/>
      <c r="T7" s="30" t="s">
        <v>362</v>
      </c>
      <c r="U7" s="70">
        <f t="shared" si="2"/>
        <v>40</v>
      </c>
      <c r="V7" s="155"/>
      <c r="W7" s="155"/>
      <c r="X7" s="196">
        <v>40</v>
      </c>
      <c r="Y7" s="287"/>
      <c r="Z7" s="159"/>
      <c r="AD7" s="201">
        <v>81</v>
      </c>
      <c r="AE7" s="118" t="s">
        <v>292</v>
      </c>
      <c r="AF7" s="118">
        <v>3</v>
      </c>
      <c r="AG7" s="32" t="s">
        <v>293</v>
      </c>
      <c r="AH7" s="32">
        <v>3</v>
      </c>
      <c r="AI7" s="31">
        <f t="shared" si="3"/>
        <v>3</v>
      </c>
      <c r="AJ7" s="171">
        <v>1</v>
      </c>
      <c r="AK7" s="118"/>
      <c r="AQ7" s="133">
        <v>1</v>
      </c>
      <c r="AR7" s="32">
        <v>3</v>
      </c>
      <c r="AS7" s="210" t="s">
        <v>76</v>
      </c>
      <c r="AV7" s="30" t="s">
        <v>294</v>
      </c>
      <c r="AW7" s="30" t="s">
        <v>361</v>
      </c>
      <c r="AX7" s="70"/>
      <c r="AY7" s="154" t="s">
        <v>314</v>
      </c>
      <c r="AZ7" s="158"/>
      <c r="BA7" s="171"/>
      <c r="BB7" s="171"/>
      <c r="BC7" s="159"/>
      <c r="BD7" s="37"/>
      <c r="BE7" s="36"/>
    </row>
    <row r="8" spans="1:57" ht="11.25" customHeight="1">
      <c r="A8" s="201">
        <v>4</v>
      </c>
      <c r="B8" s="118" t="s">
        <v>74</v>
      </c>
      <c r="C8" s="118">
        <v>2</v>
      </c>
      <c r="D8" s="32" t="s">
        <v>75</v>
      </c>
      <c r="E8" s="32" t="s">
        <v>203</v>
      </c>
      <c r="F8" s="31">
        <v>18</v>
      </c>
      <c r="I8" s="118">
        <v>3</v>
      </c>
      <c r="L8" s="118"/>
      <c r="N8" s="186">
        <v>9</v>
      </c>
      <c r="O8" s="32">
        <v>2</v>
      </c>
      <c r="P8" s="108" t="s">
        <v>79</v>
      </c>
      <c r="Q8" s="75"/>
      <c r="R8" s="32"/>
      <c r="S8" s="30" t="s">
        <v>82</v>
      </c>
      <c r="T8" s="30" t="s">
        <v>362</v>
      </c>
      <c r="U8" s="70">
        <f t="shared" si="2"/>
        <v>128</v>
      </c>
      <c r="V8" s="155"/>
      <c r="W8" s="161">
        <v>75</v>
      </c>
      <c r="X8" s="207">
        <v>53</v>
      </c>
      <c r="Y8" s="287"/>
      <c r="Z8" s="159"/>
      <c r="AD8" s="201">
        <v>21</v>
      </c>
      <c r="AE8" s="118" t="s">
        <v>74</v>
      </c>
      <c r="AF8" s="118">
        <v>13</v>
      </c>
      <c r="AG8" s="32" t="s">
        <v>75</v>
      </c>
      <c r="AH8" s="118">
        <v>13</v>
      </c>
      <c r="AI8" s="31">
        <f t="shared" si="3"/>
        <v>4</v>
      </c>
      <c r="AJ8" s="171">
        <v>1</v>
      </c>
      <c r="AK8" s="118"/>
      <c r="AL8" s="118"/>
      <c r="AM8" s="118"/>
      <c r="AQ8" s="133">
        <v>1</v>
      </c>
      <c r="AR8" s="32">
        <v>4</v>
      </c>
      <c r="AS8" s="109" t="s">
        <v>76</v>
      </c>
      <c r="AT8" s="106" t="s">
        <v>83</v>
      </c>
      <c r="AU8" s="32"/>
      <c r="AV8" s="30" t="s">
        <v>84</v>
      </c>
      <c r="AW8" s="30" t="s">
        <v>361</v>
      </c>
      <c r="AX8" s="70">
        <f>SUM(AY8:BE8)</f>
        <v>287</v>
      </c>
      <c r="AY8" s="151">
        <v>287</v>
      </c>
      <c r="AZ8" s="72"/>
      <c r="BA8" s="72"/>
      <c r="BB8" s="72"/>
      <c r="BC8" s="159"/>
      <c r="BD8" s="37"/>
      <c r="BE8" s="36"/>
    </row>
    <row r="9" spans="1:57" ht="11.25" customHeight="1">
      <c r="A9" s="201">
        <v>5</v>
      </c>
      <c r="B9" s="118" t="s">
        <v>74</v>
      </c>
      <c r="C9" s="118">
        <v>3</v>
      </c>
      <c r="D9" s="32" t="s">
        <v>75</v>
      </c>
      <c r="E9" s="118">
        <v>3</v>
      </c>
      <c r="F9" s="31">
        <f>SUM((N9-1)*8)+O9</f>
        <v>1</v>
      </c>
      <c r="G9" s="171">
        <v>1</v>
      </c>
      <c r="I9" s="118"/>
      <c r="J9" s="118"/>
      <c r="N9" s="133">
        <v>1</v>
      </c>
      <c r="O9" s="32">
        <v>1</v>
      </c>
      <c r="P9" s="112" t="s">
        <v>91</v>
      </c>
      <c r="Q9" s="111" t="s">
        <v>80</v>
      </c>
      <c r="R9" s="32"/>
      <c r="S9" s="30" t="s">
        <v>324</v>
      </c>
      <c r="T9" s="30" t="s">
        <v>361</v>
      </c>
      <c r="U9" s="70">
        <f t="shared" si="2"/>
        <v>210</v>
      </c>
      <c r="V9" s="154">
        <v>205</v>
      </c>
      <c r="W9" s="156">
        <v>5</v>
      </c>
      <c r="X9" s="155"/>
      <c r="Y9" s="287"/>
      <c r="Z9" s="159"/>
      <c r="AD9" s="201">
        <v>22</v>
      </c>
      <c r="AE9" s="118" t="s">
        <v>74</v>
      </c>
      <c r="AF9" s="118">
        <v>14</v>
      </c>
      <c r="AG9" s="32" t="s">
        <v>75</v>
      </c>
      <c r="AH9" s="32">
        <v>14</v>
      </c>
      <c r="AI9" s="31">
        <f t="shared" si="3"/>
        <v>5</v>
      </c>
      <c r="AJ9" s="171">
        <v>1</v>
      </c>
      <c r="AK9" s="118"/>
      <c r="AL9" s="118"/>
      <c r="AM9" s="118"/>
      <c r="AQ9" s="133">
        <v>1</v>
      </c>
      <c r="AR9" s="32">
        <v>5</v>
      </c>
      <c r="AS9" s="108" t="s">
        <v>79</v>
      </c>
      <c r="AT9" s="113" t="s">
        <v>85</v>
      </c>
      <c r="AU9" s="106" t="s">
        <v>83</v>
      </c>
      <c r="AV9" s="30" t="s">
        <v>86</v>
      </c>
      <c r="AW9" s="30" t="s">
        <v>361</v>
      </c>
      <c r="AX9" s="70">
        <f>SUM(AY9:BE9)</f>
        <v>297</v>
      </c>
      <c r="AY9" s="151">
        <v>297</v>
      </c>
      <c r="AZ9" s="72"/>
      <c r="BA9" s="72"/>
      <c r="BB9" s="72"/>
      <c r="BC9" s="159"/>
      <c r="BD9" s="37"/>
      <c r="BE9" s="36"/>
    </row>
    <row r="10" spans="1:57" ht="11.25" customHeight="1">
      <c r="A10" s="201">
        <v>6</v>
      </c>
      <c r="B10" s="118" t="s">
        <v>74</v>
      </c>
      <c r="C10" s="118">
        <v>4</v>
      </c>
      <c r="D10" s="32" t="s">
        <v>75</v>
      </c>
      <c r="E10" s="32" t="s">
        <v>228</v>
      </c>
      <c r="F10" s="31">
        <f>SUM((N10-1)*8)+O10</f>
        <v>2</v>
      </c>
      <c r="G10" s="171">
        <v>1</v>
      </c>
      <c r="H10" s="118"/>
      <c r="N10" s="133">
        <v>1</v>
      </c>
      <c r="O10" s="32">
        <v>2</v>
      </c>
      <c r="P10" s="108" t="s">
        <v>79</v>
      </c>
      <c r="Q10" s="32"/>
      <c r="S10" s="30" t="s">
        <v>324</v>
      </c>
      <c r="T10" s="30" t="s">
        <v>361</v>
      </c>
      <c r="U10" s="70">
        <f t="shared" si="2"/>
        <v>160</v>
      </c>
      <c r="V10" s="154">
        <v>160</v>
      </c>
      <c r="W10" s="158"/>
      <c r="X10" s="171"/>
      <c r="Y10" s="171"/>
      <c r="Z10" s="159"/>
      <c r="AD10" s="201">
        <v>25</v>
      </c>
      <c r="AE10" s="118" t="s">
        <v>74</v>
      </c>
      <c r="AF10" s="118">
        <v>17</v>
      </c>
      <c r="AG10" s="32" t="s">
        <v>75</v>
      </c>
      <c r="AH10" s="32">
        <v>17</v>
      </c>
      <c r="AI10" s="31">
        <f t="shared" si="3"/>
        <v>6</v>
      </c>
      <c r="AJ10" s="171">
        <v>1</v>
      </c>
      <c r="AK10" s="118"/>
      <c r="AL10" s="118"/>
      <c r="AM10" s="118"/>
      <c r="AQ10" s="133">
        <v>1</v>
      </c>
      <c r="AR10" s="32">
        <v>6</v>
      </c>
      <c r="AS10" s="110" t="s">
        <v>77</v>
      </c>
      <c r="AT10" s="113" t="s">
        <v>85</v>
      </c>
      <c r="AU10" s="32"/>
      <c r="AV10" s="30" t="s">
        <v>88</v>
      </c>
      <c r="AW10" s="30" t="s">
        <v>361</v>
      </c>
      <c r="AX10" s="70">
        <f>SUM(AY10:BE10)</f>
        <v>241</v>
      </c>
      <c r="AY10" s="151">
        <v>241</v>
      </c>
      <c r="AZ10" s="72"/>
      <c r="BA10" s="72"/>
      <c r="BB10" s="171"/>
      <c r="BC10" s="164"/>
      <c r="BD10" s="73"/>
      <c r="BE10" s="74"/>
    </row>
    <row r="11" spans="1:57" ht="11.25" customHeight="1">
      <c r="A11" s="201">
        <v>1</v>
      </c>
      <c r="B11" s="118" t="s">
        <v>74</v>
      </c>
      <c r="C11" s="118">
        <v>4</v>
      </c>
      <c r="D11" s="32" t="s">
        <v>75</v>
      </c>
      <c r="E11" s="32" t="s">
        <v>162</v>
      </c>
      <c r="F11" s="31">
        <f>SUM((N11-1)*8)+O11</f>
        <v>18</v>
      </c>
      <c r="H11" s="32">
        <v>2</v>
      </c>
      <c r="L11" s="118"/>
      <c r="N11" s="135">
        <v>3</v>
      </c>
      <c r="O11" s="32">
        <v>2</v>
      </c>
      <c r="P11" s="32" t="s">
        <v>79</v>
      </c>
      <c r="Q11" s="110" t="s">
        <v>77</v>
      </c>
      <c r="R11" s="32"/>
      <c r="S11" s="30" t="s">
        <v>324</v>
      </c>
      <c r="T11" s="30" t="s">
        <v>361</v>
      </c>
      <c r="U11" s="70">
        <f t="shared" si="2"/>
        <v>57</v>
      </c>
      <c r="V11" s="156">
        <v>52</v>
      </c>
      <c r="W11" s="154">
        <v>5</v>
      </c>
      <c r="X11" s="171"/>
      <c r="Y11" s="171"/>
      <c r="Z11" s="159"/>
      <c r="AD11" s="201">
        <v>26</v>
      </c>
      <c r="AE11" s="118" t="s">
        <v>74</v>
      </c>
      <c r="AF11" s="118">
        <v>18</v>
      </c>
      <c r="AG11" s="32" t="s">
        <v>75</v>
      </c>
      <c r="AH11" s="32">
        <v>18</v>
      </c>
      <c r="AI11" s="31">
        <f t="shared" si="3"/>
        <v>7</v>
      </c>
      <c r="AJ11" s="171">
        <v>1</v>
      </c>
      <c r="AK11" s="118"/>
      <c r="AL11" s="118"/>
      <c r="AM11" s="118"/>
      <c r="AQ11" s="133">
        <v>1</v>
      </c>
      <c r="AR11" s="32">
        <v>7</v>
      </c>
      <c r="AS11" s="108" t="s">
        <v>79</v>
      </c>
      <c r="AT11" s="109" t="s">
        <v>76</v>
      </c>
      <c r="AU11" s="32"/>
      <c r="AV11" s="30" t="s">
        <v>90</v>
      </c>
      <c r="AW11" s="30" t="s">
        <v>361</v>
      </c>
      <c r="AX11" s="70">
        <f>SUM(AY11:BE11)</f>
        <v>242</v>
      </c>
      <c r="AY11" s="151">
        <v>242</v>
      </c>
      <c r="AZ11" s="72"/>
      <c r="BA11" s="72"/>
      <c r="BB11" s="171"/>
      <c r="BC11" s="164"/>
      <c r="BD11" s="73"/>
      <c r="BE11" s="74"/>
    </row>
    <row r="12" spans="1:57" ht="11.25" customHeight="1">
      <c r="A12" s="201">
        <v>8</v>
      </c>
      <c r="B12" s="118" t="s">
        <v>74</v>
      </c>
      <c r="C12" s="118">
        <v>5</v>
      </c>
      <c r="D12" s="32" t="s">
        <v>75</v>
      </c>
      <c r="E12" s="32">
        <v>5</v>
      </c>
      <c r="F12" s="31">
        <v>19</v>
      </c>
      <c r="I12" s="118">
        <v>3</v>
      </c>
      <c r="L12" s="118"/>
      <c r="N12" s="186">
        <v>9</v>
      </c>
      <c r="O12" s="32">
        <v>3</v>
      </c>
      <c r="P12" s="108" t="s">
        <v>79</v>
      </c>
      <c r="Q12" s="75"/>
      <c r="R12" s="32"/>
      <c r="S12" s="30" t="s">
        <v>87</v>
      </c>
      <c r="T12" s="30" t="s">
        <v>362</v>
      </c>
      <c r="U12" s="70">
        <f t="shared" si="2"/>
        <v>228</v>
      </c>
      <c r="V12" s="161">
        <v>39</v>
      </c>
      <c r="W12" s="161">
        <v>92</v>
      </c>
      <c r="X12" s="207">
        <v>93</v>
      </c>
      <c r="Y12" s="161">
        <v>4</v>
      </c>
      <c r="Z12" s="159"/>
      <c r="AD12" s="201">
        <v>82</v>
      </c>
      <c r="AE12" s="118" t="s">
        <v>292</v>
      </c>
      <c r="AF12" s="118">
        <v>4</v>
      </c>
      <c r="AG12" s="32" t="s">
        <v>293</v>
      </c>
      <c r="AH12" s="294">
        <v>4</v>
      </c>
      <c r="AI12" s="309">
        <f t="shared" si="3"/>
        <v>8</v>
      </c>
      <c r="AJ12" s="319">
        <v>1</v>
      </c>
      <c r="AK12" s="320"/>
      <c r="AL12" s="118"/>
      <c r="AM12" s="118"/>
      <c r="AQ12" s="133">
        <v>1</v>
      </c>
      <c r="AR12" s="32">
        <v>8</v>
      </c>
      <c r="AS12" s="106" t="s">
        <v>83</v>
      </c>
      <c r="AU12" s="32"/>
      <c r="AV12" s="30" t="s">
        <v>294</v>
      </c>
      <c r="AW12" s="30" t="s">
        <v>361</v>
      </c>
      <c r="AX12" s="70"/>
      <c r="AY12" s="151" t="s">
        <v>315</v>
      </c>
      <c r="AZ12" s="72"/>
      <c r="BA12" s="72"/>
      <c r="BB12" s="171"/>
      <c r="BC12" s="164"/>
      <c r="BD12" s="73"/>
      <c r="BE12" s="74"/>
    </row>
    <row r="13" spans="1:57" ht="11.25" customHeight="1">
      <c r="A13" s="201">
        <v>9</v>
      </c>
      <c r="B13" s="118" t="s">
        <v>74</v>
      </c>
      <c r="C13" s="118">
        <v>6</v>
      </c>
      <c r="D13" s="32" t="s">
        <v>75</v>
      </c>
      <c r="E13" s="32">
        <v>6</v>
      </c>
      <c r="F13" s="31">
        <v>2</v>
      </c>
      <c r="I13" s="118">
        <v>3</v>
      </c>
      <c r="J13" s="118"/>
      <c r="N13" s="194">
        <v>7</v>
      </c>
      <c r="O13" s="32">
        <v>2</v>
      </c>
      <c r="P13" s="32" t="s">
        <v>219</v>
      </c>
      <c r="Q13" s="32" t="s">
        <v>220</v>
      </c>
      <c r="R13" s="32"/>
      <c r="S13" s="30" t="s">
        <v>89</v>
      </c>
      <c r="T13" s="30" t="s">
        <v>362</v>
      </c>
      <c r="U13" s="70">
        <f t="shared" si="2"/>
        <v>217</v>
      </c>
      <c r="V13" s="157">
        <v>28</v>
      </c>
      <c r="W13" s="157">
        <v>92</v>
      </c>
      <c r="X13" s="196">
        <v>93</v>
      </c>
      <c r="Y13" s="157">
        <v>4</v>
      </c>
      <c r="Z13" s="159"/>
      <c r="AD13" s="201">
        <v>41</v>
      </c>
      <c r="AE13" s="118" t="s">
        <v>74</v>
      </c>
      <c r="AF13" s="118">
        <v>29</v>
      </c>
      <c r="AG13" s="32" t="s">
        <v>75</v>
      </c>
      <c r="AH13" s="320">
        <v>29</v>
      </c>
      <c r="AI13" s="309">
        <f t="shared" si="3"/>
        <v>9</v>
      </c>
      <c r="AJ13" s="319">
        <v>1</v>
      </c>
      <c r="AK13" s="320"/>
      <c r="AL13" s="118"/>
      <c r="AM13" s="118"/>
      <c r="AN13" s="118"/>
      <c r="AO13" s="118"/>
      <c r="AQ13" s="152">
        <v>2</v>
      </c>
      <c r="AR13" s="32">
        <v>1</v>
      </c>
      <c r="AS13" s="108" t="s">
        <v>79</v>
      </c>
      <c r="AT13" s="110" t="s">
        <v>77</v>
      </c>
      <c r="AU13" s="32"/>
      <c r="AV13" s="30" t="s">
        <v>93</v>
      </c>
      <c r="AW13" s="30" t="s">
        <v>361</v>
      </c>
      <c r="AX13" s="70">
        <f t="shared" ref="AX13:AX44" si="4">SUM(AY13:BE13)</f>
        <v>78</v>
      </c>
      <c r="AY13" s="151">
        <v>78</v>
      </c>
      <c r="AZ13" s="72"/>
      <c r="BA13" s="72"/>
      <c r="BB13" s="171"/>
      <c r="BC13" s="159"/>
      <c r="BD13" s="37"/>
      <c r="BE13" s="74"/>
    </row>
    <row r="14" spans="1:57" ht="11.25" customHeight="1">
      <c r="A14" s="201">
        <v>10</v>
      </c>
      <c r="B14" s="116" t="s">
        <v>74</v>
      </c>
      <c r="C14" s="118">
        <v>7</v>
      </c>
      <c r="D14" s="32" t="s">
        <v>75</v>
      </c>
      <c r="E14" s="32" t="s">
        <v>214</v>
      </c>
      <c r="F14" s="31">
        <v>33</v>
      </c>
      <c r="G14" s="119"/>
      <c r="H14" s="118"/>
      <c r="I14" s="118"/>
      <c r="J14" s="118">
        <v>4</v>
      </c>
      <c r="N14" s="138">
        <v>11</v>
      </c>
      <c r="O14" s="32">
        <v>1</v>
      </c>
      <c r="P14" s="111" t="s">
        <v>80</v>
      </c>
      <c r="Q14" s="112" t="s">
        <v>91</v>
      </c>
      <c r="R14" s="32"/>
      <c r="S14" s="30" t="s">
        <v>92</v>
      </c>
      <c r="T14" s="30" t="s">
        <v>362</v>
      </c>
      <c r="U14" s="70">
        <f t="shared" si="2"/>
        <v>140</v>
      </c>
      <c r="V14" s="72"/>
      <c r="W14" s="72"/>
      <c r="X14" s="72"/>
      <c r="Y14" s="165">
        <v>140</v>
      </c>
      <c r="Z14" s="159"/>
      <c r="AB14" s="178"/>
      <c r="AD14" s="201">
        <v>42</v>
      </c>
      <c r="AE14" s="118" t="s">
        <v>74</v>
      </c>
      <c r="AF14" s="118">
        <v>30</v>
      </c>
      <c r="AG14" s="32" t="s">
        <v>75</v>
      </c>
      <c r="AH14" s="320" t="s">
        <v>171</v>
      </c>
      <c r="AI14" s="309">
        <f t="shared" si="3"/>
        <v>10</v>
      </c>
      <c r="AJ14" s="319">
        <v>1</v>
      </c>
      <c r="AK14" s="320"/>
      <c r="AL14" s="118"/>
      <c r="AM14" s="118"/>
      <c r="AN14" s="118"/>
      <c r="AO14" s="118"/>
      <c r="AQ14" s="152">
        <v>2</v>
      </c>
      <c r="AR14" s="32">
        <v>2</v>
      </c>
      <c r="AS14" s="109" t="s">
        <v>76</v>
      </c>
      <c r="AT14" s="110" t="s">
        <v>77</v>
      </c>
      <c r="AU14" s="32"/>
      <c r="AW14" s="30" t="s">
        <v>361</v>
      </c>
      <c r="AX14" s="70">
        <f t="shared" si="4"/>
        <v>40</v>
      </c>
      <c r="AY14" s="151">
        <v>40</v>
      </c>
      <c r="AZ14" s="158"/>
      <c r="BA14" s="171"/>
      <c r="BB14" s="171"/>
      <c r="BC14" s="159"/>
      <c r="BD14" s="37"/>
      <c r="BE14" s="36"/>
    </row>
    <row r="15" spans="1:57" ht="11.25" customHeight="1">
      <c r="A15" s="201">
        <v>11</v>
      </c>
      <c r="B15" s="118" t="s">
        <v>74</v>
      </c>
      <c r="C15" s="118">
        <v>7</v>
      </c>
      <c r="D15" s="32" t="s">
        <v>75</v>
      </c>
      <c r="E15" s="32" t="s">
        <v>163</v>
      </c>
      <c r="F15" s="31">
        <v>34</v>
      </c>
      <c r="G15" s="119"/>
      <c r="H15" s="118"/>
      <c r="I15" s="118"/>
      <c r="J15" s="118">
        <v>4</v>
      </c>
      <c r="N15" s="138">
        <v>11</v>
      </c>
      <c r="O15" s="32">
        <v>2</v>
      </c>
      <c r="P15" s="111" t="s">
        <v>80</v>
      </c>
      <c r="Q15" s="32"/>
      <c r="R15" s="32"/>
      <c r="T15" s="30" t="s">
        <v>362</v>
      </c>
      <c r="U15" s="70">
        <f t="shared" si="2"/>
        <v>35</v>
      </c>
      <c r="V15" s="72"/>
      <c r="W15" s="72"/>
      <c r="X15" s="72"/>
      <c r="Y15" s="196">
        <v>35</v>
      </c>
      <c r="Z15" s="187"/>
      <c r="AA15" s="188"/>
      <c r="AB15" s="34"/>
      <c r="AD15" s="201">
        <v>44</v>
      </c>
      <c r="AE15" s="118" t="s">
        <v>74</v>
      </c>
      <c r="AF15" s="118">
        <v>31</v>
      </c>
      <c r="AG15" s="32" t="s">
        <v>75</v>
      </c>
      <c r="AH15" s="320" t="s">
        <v>200</v>
      </c>
      <c r="AI15" s="309">
        <f t="shared" si="3"/>
        <v>11</v>
      </c>
      <c r="AJ15" s="319">
        <v>1</v>
      </c>
      <c r="AK15" s="320"/>
      <c r="AL15" s="118"/>
      <c r="AM15" s="118"/>
      <c r="AN15" s="118"/>
      <c r="AO15" s="118"/>
      <c r="AQ15" s="152">
        <v>2</v>
      </c>
      <c r="AR15" s="32">
        <v>3</v>
      </c>
      <c r="AS15" s="112" t="s">
        <v>91</v>
      </c>
      <c r="AT15" s="113" t="s">
        <v>85</v>
      </c>
      <c r="AU15" s="32"/>
      <c r="AW15" s="30" t="s">
        <v>361</v>
      </c>
      <c r="AX15" s="70">
        <f t="shared" si="4"/>
        <v>121</v>
      </c>
      <c r="AY15" s="151">
        <v>121</v>
      </c>
      <c r="AZ15" s="72"/>
      <c r="BA15" s="72"/>
      <c r="BB15" s="171"/>
      <c r="BC15" s="159"/>
      <c r="BD15" s="37"/>
      <c r="BE15" s="36"/>
    </row>
    <row r="16" spans="1:57" ht="11.25" customHeight="1">
      <c r="A16" s="201">
        <v>12</v>
      </c>
      <c r="B16" s="118" t="s">
        <v>74</v>
      </c>
      <c r="C16" s="118">
        <v>8</v>
      </c>
      <c r="D16" s="32" t="s">
        <v>75</v>
      </c>
      <c r="E16" s="118" t="s">
        <v>215</v>
      </c>
      <c r="F16" s="31">
        <v>35</v>
      </c>
      <c r="G16" s="119"/>
      <c r="H16" s="118"/>
      <c r="I16" s="118"/>
      <c r="J16" s="118">
        <v>4</v>
      </c>
      <c r="K16" s="114"/>
      <c r="N16" s="138">
        <v>11</v>
      </c>
      <c r="O16" s="32">
        <v>3</v>
      </c>
      <c r="P16" s="108" t="s">
        <v>79</v>
      </c>
      <c r="Q16" s="113" t="s">
        <v>85</v>
      </c>
      <c r="R16" s="32"/>
      <c r="S16" s="30" t="s">
        <v>94</v>
      </c>
      <c r="T16" s="30" t="s">
        <v>362</v>
      </c>
      <c r="U16" s="70">
        <f t="shared" si="2"/>
        <v>134</v>
      </c>
      <c r="V16" s="72"/>
      <c r="W16" s="72"/>
      <c r="X16" s="72"/>
      <c r="Y16" s="196">
        <v>134</v>
      </c>
      <c r="Z16" s="187"/>
      <c r="AA16" s="188"/>
      <c r="AB16" s="34"/>
      <c r="AD16" s="201">
        <v>49</v>
      </c>
      <c r="AE16" s="118" t="s">
        <v>74</v>
      </c>
      <c r="AF16" s="118">
        <v>33</v>
      </c>
      <c r="AG16" s="32" t="s">
        <v>75</v>
      </c>
      <c r="AH16" s="320" t="s">
        <v>207</v>
      </c>
      <c r="AI16" s="309">
        <f t="shared" si="3"/>
        <v>12</v>
      </c>
      <c r="AJ16" s="319">
        <v>1</v>
      </c>
      <c r="AK16" s="320"/>
      <c r="AL16" s="118"/>
      <c r="AM16" s="118"/>
      <c r="AN16" s="118"/>
      <c r="AO16" s="118"/>
      <c r="AQ16" s="152">
        <v>2</v>
      </c>
      <c r="AR16" s="32">
        <v>4</v>
      </c>
      <c r="AS16" s="111" t="s">
        <v>80</v>
      </c>
      <c r="AT16" s="110" t="s">
        <v>77</v>
      </c>
      <c r="AU16" s="32"/>
      <c r="AV16" s="30" t="s">
        <v>93</v>
      </c>
      <c r="AW16" s="30" t="s">
        <v>361</v>
      </c>
      <c r="AX16" s="70">
        <f t="shared" si="4"/>
        <v>153</v>
      </c>
      <c r="AY16" s="151">
        <v>153</v>
      </c>
      <c r="AZ16" s="158"/>
      <c r="BA16" s="171"/>
      <c r="BB16" s="171"/>
      <c r="BC16" s="159"/>
      <c r="BD16" s="37"/>
      <c r="BE16" s="36"/>
    </row>
    <row r="17" spans="1:58" ht="11.25" customHeight="1">
      <c r="A17" s="201">
        <v>13</v>
      </c>
      <c r="B17" s="118" t="s">
        <v>74</v>
      </c>
      <c r="C17" s="118">
        <v>8</v>
      </c>
      <c r="D17" s="32" t="s">
        <v>75</v>
      </c>
      <c r="E17" s="118" t="s">
        <v>146</v>
      </c>
      <c r="F17" s="31">
        <v>36</v>
      </c>
      <c r="G17" s="119"/>
      <c r="H17" s="118"/>
      <c r="I17" s="118"/>
      <c r="J17" s="118">
        <v>4</v>
      </c>
      <c r="K17" s="114"/>
      <c r="N17" s="138">
        <v>11</v>
      </c>
      <c r="O17" s="32">
        <v>4</v>
      </c>
      <c r="P17" s="110" t="s">
        <v>77</v>
      </c>
      <c r="Q17" s="113" t="s">
        <v>85</v>
      </c>
      <c r="R17" s="32"/>
      <c r="T17" s="30" t="s">
        <v>362</v>
      </c>
      <c r="U17" s="70">
        <f t="shared" si="2"/>
        <v>35</v>
      </c>
      <c r="V17" s="72"/>
      <c r="W17" s="72"/>
      <c r="X17" s="72"/>
      <c r="Y17" s="196">
        <v>35</v>
      </c>
      <c r="Z17" s="187"/>
      <c r="AA17" s="188"/>
      <c r="AB17" s="34"/>
      <c r="AD17" s="201">
        <v>87</v>
      </c>
      <c r="AE17" s="118" t="s">
        <v>292</v>
      </c>
      <c r="AF17" s="118">
        <v>9</v>
      </c>
      <c r="AG17" s="118" t="s">
        <v>293</v>
      </c>
      <c r="AH17" s="320">
        <v>9</v>
      </c>
      <c r="AI17" s="309">
        <f t="shared" si="3"/>
        <v>13</v>
      </c>
      <c r="AJ17" s="319">
        <v>1</v>
      </c>
      <c r="AK17" s="320"/>
      <c r="AL17" s="118"/>
      <c r="AM17" s="118"/>
      <c r="AN17" s="118"/>
      <c r="AO17" s="118"/>
      <c r="AQ17" s="152">
        <v>2</v>
      </c>
      <c r="AR17" s="32">
        <v>5</v>
      </c>
      <c r="AS17" s="213" t="s">
        <v>320</v>
      </c>
      <c r="AV17" s="30" t="s">
        <v>294</v>
      </c>
      <c r="AW17" s="30" t="s">
        <v>361</v>
      </c>
      <c r="AX17" s="70">
        <f t="shared" si="4"/>
        <v>0</v>
      </c>
      <c r="AY17" s="151" t="s">
        <v>316</v>
      </c>
      <c r="AZ17" s="72"/>
      <c r="BA17" s="72"/>
      <c r="BB17" s="171"/>
      <c r="BC17" s="159"/>
      <c r="BD17" s="37"/>
      <c r="BE17" s="36"/>
      <c r="BF17" s="75"/>
    </row>
    <row r="18" spans="1:58" ht="11.25" customHeight="1">
      <c r="A18" s="201">
        <v>15</v>
      </c>
      <c r="B18" s="284" t="s">
        <v>74</v>
      </c>
      <c r="C18" s="284">
        <v>9</v>
      </c>
      <c r="D18" s="284" t="s">
        <v>75</v>
      </c>
      <c r="E18" s="284" t="s">
        <v>164</v>
      </c>
      <c r="F18" s="31">
        <v>29</v>
      </c>
      <c r="G18" s="119"/>
      <c r="H18" s="118"/>
      <c r="I18" s="118"/>
      <c r="J18" s="118">
        <v>4</v>
      </c>
      <c r="N18" s="137">
        <v>10</v>
      </c>
      <c r="O18" s="32">
        <v>5</v>
      </c>
      <c r="P18" s="179"/>
      <c r="Q18" s="179"/>
      <c r="S18" s="282" t="s">
        <v>95</v>
      </c>
      <c r="T18" s="30" t="s">
        <v>362</v>
      </c>
      <c r="U18" s="70">
        <f t="shared" si="2"/>
        <v>40</v>
      </c>
      <c r="V18" s="72"/>
      <c r="W18" s="72"/>
      <c r="X18" s="72"/>
      <c r="Y18" s="193">
        <v>40</v>
      </c>
      <c r="Z18" s="164"/>
      <c r="AA18" s="73"/>
      <c r="AB18" s="178"/>
      <c r="AD18" s="201">
        <v>88</v>
      </c>
      <c r="AE18" s="118" t="s">
        <v>292</v>
      </c>
      <c r="AF18" s="118">
        <v>10</v>
      </c>
      <c r="AG18" s="118" t="s">
        <v>293</v>
      </c>
      <c r="AH18" s="320">
        <v>10</v>
      </c>
      <c r="AI18" s="309">
        <f t="shared" si="3"/>
        <v>14</v>
      </c>
      <c r="AJ18" s="319">
        <v>1</v>
      </c>
      <c r="AK18" s="320"/>
      <c r="AL18" s="118"/>
      <c r="AM18" s="118"/>
      <c r="AN18" s="118"/>
      <c r="AO18" s="118"/>
      <c r="AQ18" s="152">
        <v>2</v>
      </c>
      <c r="AR18" s="77">
        <v>6</v>
      </c>
      <c r="AS18" s="113" t="s">
        <v>321</v>
      </c>
      <c r="AV18" s="30" t="s">
        <v>294</v>
      </c>
      <c r="AW18" s="30" t="s">
        <v>361</v>
      </c>
      <c r="AX18" s="70">
        <f t="shared" si="4"/>
        <v>0</v>
      </c>
      <c r="AY18" s="151" t="s">
        <v>317</v>
      </c>
      <c r="AZ18" s="72"/>
      <c r="BA18" s="72"/>
      <c r="BB18" s="72"/>
      <c r="BC18" s="187"/>
      <c r="BD18" s="37"/>
      <c r="BE18" s="36"/>
    </row>
    <row r="19" spans="1:58" s="75" customFormat="1" ht="11.25" customHeight="1">
      <c r="A19" s="201">
        <v>14</v>
      </c>
      <c r="B19" s="284" t="s">
        <v>74</v>
      </c>
      <c r="C19" s="284">
        <v>9</v>
      </c>
      <c r="D19" s="284" t="s">
        <v>75</v>
      </c>
      <c r="E19" s="284">
        <v>9</v>
      </c>
      <c r="F19" s="31">
        <v>37</v>
      </c>
      <c r="G19" s="119"/>
      <c r="H19" s="118"/>
      <c r="I19" s="118"/>
      <c r="J19" s="118">
        <v>4</v>
      </c>
      <c r="K19" s="32"/>
      <c r="L19" s="32"/>
      <c r="M19" s="32"/>
      <c r="N19" s="138">
        <v>11</v>
      </c>
      <c r="O19" s="32">
        <v>5</v>
      </c>
      <c r="P19" s="108" t="s">
        <v>79</v>
      </c>
      <c r="Q19" s="111" t="s">
        <v>80</v>
      </c>
      <c r="R19" s="32"/>
      <c r="S19" s="282" t="s">
        <v>95</v>
      </c>
      <c r="T19" s="30" t="s">
        <v>362</v>
      </c>
      <c r="U19" s="70">
        <f t="shared" si="2"/>
        <v>105</v>
      </c>
      <c r="V19" s="72"/>
      <c r="W19" s="72"/>
      <c r="X19" s="72"/>
      <c r="Y19" s="196">
        <v>105</v>
      </c>
      <c r="Z19" s="187"/>
      <c r="AA19" s="188"/>
      <c r="AB19" s="34"/>
      <c r="AD19" s="201">
        <v>89</v>
      </c>
      <c r="AE19" s="118" t="s">
        <v>292</v>
      </c>
      <c r="AF19" s="118">
        <v>11</v>
      </c>
      <c r="AG19" s="118" t="s">
        <v>293</v>
      </c>
      <c r="AH19" s="320">
        <v>11</v>
      </c>
      <c r="AI19" s="309">
        <f t="shared" si="3"/>
        <v>15</v>
      </c>
      <c r="AJ19" s="319">
        <v>1</v>
      </c>
      <c r="AK19" s="320"/>
      <c r="AP19" s="32"/>
      <c r="AQ19" s="152">
        <v>2</v>
      </c>
      <c r="AR19" s="32">
        <v>7</v>
      </c>
      <c r="AS19" s="215" t="s">
        <v>247</v>
      </c>
      <c r="AT19" s="30"/>
      <c r="AU19" s="30"/>
      <c r="AV19" s="30" t="s">
        <v>294</v>
      </c>
      <c r="AW19" s="30" t="s">
        <v>361</v>
      </c>
      <c r="AX19" s="70">
        <f t="shared" si="4"/>
        <v>0</v>
      </c>
      <c r="AY19" s="151" t="s">
        <v>318</v>
      </c>
      <c r="AZ19" s="72"/>
      <c r="BA19" s="72"/>
      <c r="BB19" s="72"/>
      <c r="BC19" s="187"/>
      <c r="BD19" s="37"/>
      <c r="BE19" s="36"/>
      <c r="BF19" s="30"/>
    </row>
    <row r="20" spans="1:58" ht="11.25" customHeight="1">
      <c r="A20" s="201">
        <v>17</v>
      </c>
      <c r="B20" s="284" t="s">
        <v>74</v>
      </c>
      <c r="C20" s="284">
        <v>10</v>
      </c>
      <c r="D20" s="284" t="s">
        <v>75</v>
      </c>
      <c r="E20" s="284" t="s">
        <v>165</v>
      </c>
      <c r="F20" s="31">
        <v>30</v>
      </c>
      <c r="G20" s="119"/>
      <c r="H20" s="127"/>
      <c r="I20" s="118"/>
      <c r="J20" s="118">
        <v>4</v>
      </c>
      <c r="K20" s="118"/>
      <c r="L20" s="118"/>
      <c r="M20" s="179"/>
      <c r="N20" s="137">
        <v>10</v>
      </c>
      <c r="O20" s="179">
        <v>6</v>
      </c>
      <c r="P20" s="179"/>
      <c r="Q20" s="179"/>
      <c r="R20" s="180"/>
      <c r="S20" s="282" t="s">
        <v>96</v>
      </c>
      <c r="T20" s="30" t="s">
        <v>362</v>
      </c>
      <c r="U20" s="70">
        <f t="shared" si="2"/>
        <v>40</v>
      </c>
      <c r="V20" s="72"/>
      <c r="W20" s="72"/>
      <c r="X20" s="72"/>
      <c r="Y20" s="193">
        <v>40</v>
      </c>
      <c r="Z20" s="199"/>
      <c r="AA20" s="200"/>
      <c r="AB20" s="178"/>
      <c r="AD20" s="201">
        <v>92</v>
      </c>
      <c r="AE20" s="118" t="s">
        <v>292</v>
      </c>
      <c r="AF20" s="118">
        <v>14</v>
      </c>
      <c r="AG20" s="118" t="s">
        <v>293</v>
      </c>
      <c r="AH20" s="320">
        <v>14</v>
      </c>
      <c r="AI20" s="309">
        <f t="shared" si="3"/>
        <v>16</v>
      </c>
      <c r="AJ20" s="319">
        <v>1</v>
      </c>
      <c r="AK20" s="320"/>
      <c r="AL20" s="118"/>
      <c r="AM20" s="118"/>
      <c r="AN20" s="118"/>
      <c r="AO20" s="118"/>
      <c r="AQ20" s="152">
        <v>2</v>
      </c>
      <c r="AR20" s="32">
        <v>8</v>
      </c>
      <c r="AS20" s="214" t="s">
        <v>77</v>
      </c>
      <c r="AT20" s="212" t="s">
        <v>322</v>
      </c>
      <c r="AV20" s="30" t="s">
        <v>294</v>
      </c>
      <c r="AW20" s="30" t="s">
        <v>361</v>
      </c>
      <c r="AX20" s="70">
        <f t="shared" si="4"/>
        <v>0</v>
      </c>
      <c r="AY20" s="151" t="s">
        <v>319</v>
      </c>
      <c r="AZ20" s="72"/>
      <c r="BA20" s="72"/>
      <c r="BB20" s="72"/>
      <c r="BC20" s="187"/>
      <c r="BD20" s="37"/>
      <c r="BE20" s="36"/>
    </row>
    <row r="21" spans="1:58" ht="11.25" customHeight="1">
      <c r="A21" s="201">
        <v>16</v>
      </c>
      <c r="B21" s="284" t="s">
        <v>74</v>
      </c>
      <c r="C21" s="284">
        <v>10</v>
      </c>
      <c r="D21" s="284" t="s">
        <v>75</v>
      </c>
      <c r="E21" s="284">
        <v>10</v>
      </c>
      <c r="F21" s="31">
        <v>38</v>
      </c>
      <c r="G21" s="119"/>
      <c r="H21" s="118"/>
      <c r="I21" s="118"/>
      <c r="J21" s="118">
        <v>4</v>
      </c>
      <c r="N21" s="138">
        <v>11</v>
      </c>
      <c r="O21" s="32">
        <v>6</v>
      </c>
      <c r="P21" s="111" t="s">
        <v>80</v>
      </c>
      <c r="Q21" s="113" t="s">
        <v>85</v>
      </c>
      <c r="R21" s="32"/>
      <c r="S21" s="282" t="s">
        <v>96</v>
      </c>
      <c r="T21" s="30" t="s">
        <v>362</v>
      </c>
      <c r="U21" s="70">
        <f t="shared" si="2"/>
        <v>110</v>
      </c>
      <c r="V21" s="72"/>
      <c r="W21" s="72"/>
      <c r="X21" s="72"/>
      <c r="Y21" s="196">
        <v>110</v>
      </c>
      <c r="Z21" s="187"/>
      <c r="AA21" s="188"/>
      <c r="AB21" s="34"/>
      <c r="AD21" s="201">
        <v>1</v>
      </c>
      <c r="AE21" s="118" t="s">
        <v>74</v>
      </c>
      <c r="AF21" s="118">
        <v>1</v>
      </c>
      <c r="AG21" s="32" t="s">
        <v>75</v>
      </c>
      <c r="AH21" s="294" t="s">
        <v>160</v>
      </c>
      <c r="AI21" s="309">
        <f t="shared" si="3"/>
        <v>17</v>
      </c>
      <c r="AJ21" s="319"/>
      <c r="AK21" s="294">
        <v>2</v>
      </c>
      <c r="AQ21" s="135">
        <v>3</v>
      </c>
      <c r="AR21" s="32">
        <v>1</v>
      </c>
      <c r="AS21" s="109" t="s">
        <v>76</v>
      </c>
      <c r="AT21" s="110" t="s">
        <v>77</v>
      </c>
      <c r="AU21" s="32"/>
      <c r="AV21" s="30" t="s">
        <v>81</v>
      </c>
      <c r="AW21" s="30" t="s">
        <v>361</v>
      </c>
      <c r="AX21" s="70">
        <f t="shared" si="4"/>
        <v>44</v>
      </c>
      <c r="AY21" s="155"/>
      <c r="AZ21" s="154">
        <v>44</v>
      </c>
      <c r="BA21" s="171"/>
      <c r="BB21" s="171"/>
      <c r="BC21" s="159"/>
      <c r="BD21" s="37"/>
      <c r="BE21" s="36"/>
    </row>
    <row r="22" spans="1:58" ht="11.25" customHeight="1">
      <c r="A22" s="201">
        <v>19</v>
      </c>
      <c r="B22" s="284" t="s">
        <v>74</v>
      </c>
      <c r="C22" s="284">
        <v>11</v>
      </c>
      <c r="D22" s="284" t="s">
        <v>75</v>
      </c>
      <c r="E22" s="284" t="s">
        <v>166</v>
      </c>
      <c r="F22" s="31">
        <v>31</v>
      </c>
      <c r="G22" s="119"/>
      <c r="H22" s="127"/>
      <c r="I22" s="118"/>
      <c r="J22" s="118">
        <v>4</v>
      </c>
      <c r="K22" s="118"/>
      <c r="L22" s="118"/>
      <c r="M22" s="179"/>
      <c r="N22" s="137">
        <v>10</v>
      </c>
      <c r="O22" s="179">
        <v>7</v>
      </c>
      <c r="P22" s="179"/>
      <c r="Q22" s="179"/>
      <c r="R22" s="180"/>
      <c r="S22" s="282" t="s">
        <v>98</v>
      </c>
      <c r="T22" s="30" t="s">
        <v>362</v>
      </c>
      <c r="U22" s="70">
        <f t="shared" si="2"/>
        <v>40</v>
      </c>
      <c r="V22" s="72"/>
      <c r="W22" s="72"/>
      <c r="X22" s="72"/>
      <c r="Y22" s="193">
        <v>40</v>
      </c>
      <c r="Z22" s="199"/>
      <c r="AA22" s="200"/>
      <c r="AB22" s="178"/>
      <c r="AD22" s="201">
        <v>1</v>
      </c>
      <c r="AE22" s="118" t="s">
        <v>74</v>
      </c>
      <c r="AF22" s="118">
        <v>4</v>
      </c>
      <c r="AG22" s="32" t="s">
        <v>75</v>
      </c>
      <c r="AH22" s="294" t="s">
        <v>162</v>
      </c>
      <c r="AI22" s="309">
        <f t="shared" si="3"/>
        <v>18</v>
      </c>
      <c r="AJ22" s="319"/>
      <c r="AK22" s="294">
        <v>2</v>
      </c>
      <c r="AO22" s="118"/>
      <c r="AQ22" s="135">
        <v>3</v>
      </c>
      <c r="AR22" s="32">
        <v>2</v>
      </c>
      <c r="AS22" s="32" t="s">
        <v>79</v>
      </c>
      <c r="AT22" s="110" t="s">
        <v>77</v>
      </c>
      <c r="AU22" s="32"/>
      <c r="AV22" s="30" t="s">
        <v>324</v>
      </c>
      <c r="AW22" s="30" t="s">
        <v>361</v>
      </c>
      <c r="AX22" s="70">
        <f t="shared" si="4"/>
        <v>57</v>
      </c>
      <c r="AY22" s="156">
        <v>52</v>
      </c>
      <c r="AZ22" s="154">
        <v>5</v>
      </c>
      <c r="BA22" s="171"/>
      <c r="BB22" s="171"/>
      <c r="BC22" s="159"/>
      <c r="BD22" s="37"/>
      <c r="BE22" s="36"/>
    </row>
    <row r="23" spans="1:58" ht="11.25" customHeight="1">
      <c r="A23" s="201">
        <v>18</v>
      </c>
      <c r="B23" s="284" t="s">
        <v>74</v>
      </c>
      <c r="C23" s="284">
        <v>11</v>
      </c>
      <c r="D23" s="284" t="s">
        <v>75</v>
      </c>
      <c r="E23" s="284">
        <v>11</v>
      </c>
      <c r="F23" s="31">
        <v>39</v>
      </c>
      <c r="G23" s="119"/>
      <c r="H23" s="118"/>
      <c r="I23" s="118"/>
      <c r="J23" s="118">
        <v>4</v>
      </c>
      <c r="N23" s="138">
        <v>11</v>
      </c>
      <c r="O23" s="32">
        <v>7</v>
      </c>
      <c r="P23" s="108" t="s">
        <v>79</v>
      </c>
      <c r="Q23" s="110" t="s">
        <v>77</v>
      </c>
      <c r="R23" s="32"/>
      <c r="S23" s="282" t="s">
        <v>98</v>
      </c>
      <c r="T23" s="30" t="s">
        <v>362</v>
      </c>
      <c r="U23" s="70">
        <f t="shared" si="2"/>
        <v>150</v>
      </c>
      <c r="V23" s="72"/>
      <c r="W23" s="72"/>
      <c r="X23" s="72"/>
      <c r="Y23" s="196">
        <v>150</v>
      </c>
      <c r="Z23" s="187"/>
      <c r="AA23" s="188"/>
      <c r="AB23" s="34"/>
      <c r="AD23" s="201">
        <v>79</v>
      </c>
      <c r="AE23" s="118" t="s">
        <v>292</v>
      </c>
      <c r="AF23" s="118">
        <v>1</v>
      </c>
      <c r="AG23" s="32" t="s">
        <v>293</v>
      </c>
      <c r="AH23" s="320">
        <v>1</v>
      </c>
      <c r="AI23" s="309">
        <f t="shared" si="3"/>
        <v>19</v>
      </c>
      <c r="AJ23" s="321"/>
      <c r="AK23" s="294">
        <v>2</v>
      </c>
      <c r="AL23" s="118"/>
      <c r="AM23" s="118"/>
      <c r="AN23" s="118"/>
      <c r="AO23" s="118"/>
      <c r="AQ23" s="135">
        <v>3</v>
      </c>
      <c r="AR23" s="32">
        <v>3</v>
      </c>
      <c r="AS23" s="112" t="s">
        <v>91</v>
      </c>
      <c r="AT23" s="212" t="s">
        <v>322</v>
      </c>
      <c r="AV23" s="30" t="s">
        <v>294</v>
      </c>
      <c r="AW23" s="30" t="s">
        <v>361</v>
      </c>
      <c r="AX23" s="70">
        <f t="shared" si="4"/>
        <v>0</v>
      </c>
      <c r="AY23" s="72"/>
      <c r="AZ23" s="154" t="s">
        <v>313</v>
      </c>
      <c r="BA23" s="72"/>
      <c r="BB23" s="72"/>
      <c r="BC23" s="187"/>
      <c r="BD23" s="188"/>
      <c r="BE23" s="34"/>
    </row>
    <row r="24" spans="1:58" ht="11.25" customHeight="1">
      <c r="A24" s="201">
        <v>106</v>
      </c>
      <c r="B24" s="284" t="s">
        <v>74</v>
      </c>
      <c r="C24" s="284">
        <v>12</v>
      </c>
      <c r="D24" s="284" t="s">
        <v>75</v>
      </c>
      <c r="E24" s="284" t="s">
        <v>167</v>
      </c>
      <c r="F24" s="31">
        <v>32</v>
      </c>
      <c r="G24" s="119"/>
      <c r="H24" s="118"/>
      <c r="I24" s="118"/>
      <c r="J24" s="118">
        <v>4</v>
      </c>
      <c r="N24" s="137">
        <v>10</v>
      </c>
      <c r="O24" s="32">
        <v>8</v>
      </c>
      <c r="P24" s="75"/>
      <c r="Q24" s="75"/>
      <c r="R24" s="32"/>
      <c r="S24" s="75"/>
      <c r="T24" s="30" t="s">
        <v>362</v>
      </c>
      <c r="U24" s="70">
        <f t="shared" si="2"/>
        <v>0</v>
      </c>
      <c r="V24" s="72"/>
      <c r="W24" s="72"/>
      <c r="X24" s="72"/>
      <c r="Y24" s="193"/>
      <c r="Z24" s="187"/>
      <c r="AA24" s="188"/>
      <c r="AB24" s="34"/>
      <c r="AD24" s="201">
        <v>80</v>
      </c>
      <c r="AE24" s="118" t="s">
        <v>292</v>
      </c>
      <c r="AF24" s="118">
        <v>2</v>
      </c>
      <c r="AG24" s="32" t="s">
        <v>293</v>
      </c>
      <c r="AH24" s="320">
        <v>2</v>
      </c>
      <c r="AI24" s="309">
        <f t="shared" si="3"/>
        <v>20</v>
      </c>
      <c r="AJ24" s="321"/>
      <c r="AK24" s="294">
        <v>2</v>
      </c>
      <c r="AL24" s="118"/>
      <c r="AM24" s="118"/>
      <c r="AN24" s="118"/>
      <c r="AO24" s="118"/>
      <c r="AQ24" s="135">
        <v>3</v>
      </c>
      <c r="AR24" s="32">
        <v>4</v>
      </c>
      <c r="AS24" s="215" t="s">
        <v>247</v>
      </c>
      <c r="AT24" s="32" t="s">
        <v>79</v>
      </c>
      <c r="AV24" s="30" t="s">
        <v>294</v>
      </c>
      <c r="AW24" s="30" t="s">
        <v>361</v>
      </c>
      <c r="AX24" s="70">
        <f t="shared" si="4"/>
        <v>0</v>
      </c>
      <c r="AY24" s="72"/>
      <c r="AZ24" s="154" t="s">
        <v>312</v>
      </c>
      <c r="BA24" s="72"/>
      <c r="BB24" s="72"/>
      <c r="BC24" s="187"/>
      <c r="BD24" s="188"/>
      <c r="BE24" s="34"/>
    </row>
    <row r="25" spans="1:58" ht="11.25" customHeight="1">
      <c r="A25" s="201">
        <v>20</v>
      </c>
      <c r="B25" s="284" t="s">
        <v>74</v>
      </c>
      <c r="C25" s="284">
        <v>12</v>
      </c>
      <c r="D25" s="284" t="s">
        <v>75</v>
      </c>
      <c r="E25" s="284">
        <v>12</v>
      </c>
      <c r="F25" s="286">
        <f t="shared" ref="F25:F35" si="5">SUM((N25-1)*8)+O25</f>
        <v>88</v>
      </c>
      <c r="G25" s="119"/>
      <c r="H25" s="118"/>
      <c r="I25" s="118"/>
      <c r="J25" s="118">
        <v>4</v>
      </c>
      <c r="N25" s="139">
        <v>12</v>
      </c>
      <c r="O25" s="32">
        <v>0</v>
      </c>
      <c r="P25" s="111" t="s">
        <v>80</v>
      </c>
      <c r="Q25" s="109" t="s">
        <v>76</v>
      </c>
      <c r="R25" s="32"/>
      <c r="S25" s="282" t="s">
        <v>100</v>
      </c>
      <c r="T25" s="30" t="s">
        <v>362</v>
      </c>
      <c r="U25" s="70">
        <f t="shared" si="2"/>
        <v>140</v>
      </c>
      <c r="V25" s="72"/>
      <c r="W25" s="72"/>
      <c r="X25" s="72"/>
      <c r="Y25" s="196">
        <v>140</v>
      </c>
      <c r="Z25" s="187"/>
      <c r="AA25" s="188"/>
      <c r="AB25" s="34"/>
      <c r="AD25" s="201">
        <v>23</v>
      </c>
      <c r="AE25" s="118" t="s">
        <v>74</v>
      </c>
      <c r="AF25" s="118">
        <v>15</v>
      </c>
      <c r="AG25" s="32" t="s">
        <v>75</v>
      </c>
      <c r="AH25" s="294">
        <v>15</v>
      </c>
      <c r="AI25" s="309">
        <f t="shared" si="3"/>
        <v>21</v>
      </c>
      <c r="AJ25" s="321"/>
      <c r="AK25" s="294">
        <v>2</v>
      </c>
      <c r="AM25" s="118"/>
      <c r="AO25" s="118"/>
      <c r="AQ25" s="135">
        <v>3</v>
      </c>
      <c r="AR25" s="32">
        <v>5</v>
      </c>
      <c r="AS25" s="108" t="s">
        <v>79</v>
      </c>
      <c r="AT25" s="111" t="s">
        <v>80</v>
      </c>
      <c r="AU25" s="32"/>
      <c r="AV25" s="30" t="s">
        <v>97</v>
      </c>
      <c r="AW25" s="30" t="s">
        <v>361</v>
      </c>
      <c r="AX25" s="70">
        <f t="shared" si="4"/>
        <v>216</v>
      </c>
      <c r="AY25" s="72"/>
      <c r="AZ25" s="151">
        <v>216</v>
      </c>
      <c r="BA25" s="72"/>
      <c r="BB25" s="72"/>
      <c r="BC25" s="159"/>
      <c r="BD25" s="37"/>
      <c r="BE25" s="36"/>
    </row>
    <row r="26" spans="1:58" ht="11.25" customHeight="1">
      <c r="A26" s="201">
        <v>21</v>
      </c>
      <c r="B26" s="118" t="s">
        <v>74</v>
      </c>
      <c r="C26" s="118">
        <v>13</v>
      </c>
      <c r="D26" s="32" t="s">
        <v>75</v>
      </c>
      <c r="E26" s="118">
        <v>13</v>
      </c>
      <c r="F26" s="31">
        <f t="shared" si="5"/>
        <v>4</v>
      </c>
      <c r="G26" s="171">
        <v>1</v>
      </c>
      <c r="H26" s="118"/>
      <c r="I26" s="118"/>
      <c r="J26" s="118"/>
      <c r="N26" s="133">
        <v>1</v>
      </c>
      <c r="O26" s="32">
        <v>4</v>
      </c>
      <c r="P26" s="109" t="s">
        <v>76</v>
      </c>
      <c r="Q26" s="106" t="s">
        <v>83</v>
      </c>
      <c r="R26" s="32"/>
      <c r="S26" s="30" t="s">
        <v>84</v>
      </c>
      <c r="T26" s="30" t="s">
        <v>361</v>
      </c>
      <c r="U26" s="70">
        <f t="shared" si="2"/>
        <v>287</v>
      </c>
      <c r="V26" s="151">
        <v>287</v>
      </c>
      <c r="W26" s="72"/>
      <c r="X26" s="72"/>
      <c r="Y26" s="72"/>
      <c r="Z26" s="159"/>
      <c r="AD26" s="201">
        <v>24</v>
      </c>
      <c r="AE26" s="118" t="s">
        <v>74</v>
      </c>
      <c r="AF26" s="118">
        <v>16</v>
      </c>
      <c r="AG26" s="32" t="s">
        <v>75</v>
      </c>
      <c r="AH26" s="294">
        <v>16</v>
      </c>
      <c r="AI26" s="309">
        <f t="shared" si="3"/>
        <v>22</v>
      </c>
      <c r="AJ26" s="321"/>
      <c r="AK26" s="294">
        <v>2</v>
      </c>
      <c r="AM26" s="118"/>
      <c r="AO26" s="118"/>
      <c r="AQ26" s="135">
        <v>3</v>
      </c>
      <c r="AR26" s="32">
        <v>6</v>
      </c>
      <c r="AS26" s="108" t="s">
        <v>79</v>
      </c>
      <c r="AT26" s="109" t="s">
        <v>76</v>
      </c>
      <c r="AU26" s="32"/>
      <c r="AV26" s="30" t="s">
        <v>99</v>
      </c>
      <c r="AW26" s="30" t="s">
        <v>361</v>
      </c>
      <c r="AX26" s="70">
        <f t="shared" si="4"/>
        <v>224</v>
      </c>
      <c r="AY26" s="72"/>
      <c r="AZ26" s="151">
        <v>224</v>
      </c>
      <c r="BA26" s="72"/>
      <c r="BB26" s="72"/>
      <c r="BC26" s="159"/>
      <c r="BD26" s="73"/>
      <c r="BE26" s="36"/>
    </row>
    <row r="27" spans="1:58" ht="11.25" customHeight="1">
      <c r="A27" s="201">
        <v>22</v>
      </c>
      <c r="B27" s="118" t="s">
        <v>74</v>
      </c>
      <c r="C27" s="118">
        <v>14</v>
      </c>
      <c r="D27" s="32" t="s">
        <v>75</v>
      </c>
      <c r="E27" s="32">
        <v>14</v>
      </c>
      <c r="F27" s="31">
        <f t="shared" si="5"/>
        <v>5</v>
      </c>
      <c r="G27" s="171">
        <v>1</v>
      </c>
      <c r="H27" s="118"/>
      <c r="I27" s="118"/>
      <c r="J27" s="118"/>
      <c r="N27" s="133">
        <v>1</v>
      </c>
      <c r="O27" s="32">
        <v>5</v>
      </c>
      <c r="P27" s="108" t="s">
        <v>79</v>
      </c>
      <c r="Q27" s="113" t="s">
        <v>85</v>
      </c>
      <c r="R27" s="106" t="s">
        <v>83</v>
      </c>
      <c r="S27" s="30" t="s">
        <v>86</v>
      </c>
      <c r="T27" s="30" t="s">
        <v>361</v>
      </c>
      <c r="U27" s="70">
        <f t="shared" si="2"/>
        <v>297</v>
      </c>
      <c r="V27" s="151">
        <v>297</v>
      </c>
      <c r="W27" s="72"/>
      <c r="X27" s="72"/>
      <c r="Y27" s="72"/>
      <c r="Z27" s="159"/>
      <c r="AD27" s="201">
        <v>27</v>
      </c>
      <c r="AE27" s="118" t="s">
        <v>74</v>
      </c>
      <c r="AF27" s="118">
        <v>19</v>
      </c>
      <c r="AG27" s="32" t="s">
        <v>75</v>
      </c>
      <c r="AH27" s="294" t="s">
        <v>230</v>
      </c>
      <c r="AI27" s="309">
        <f t="shared" si="3"/>
        <v>23</v>
      </c>
      <c r="AJ27" s="321"/>
      <c r="AK27" s="294">
        <v>2</v>
      </c>
      <c r="AM27" s="118"/>
      <c r="AO27" s="118"/>
      <c r="AQ27" s="135">
        <v>3</v>
      </c>
      <c r="AR27" s="32">
        <v>7</v>
      </c>
      <c r="AS27" s="112" t="s">
        <v>91</v>
      </c>
      <c r="AT27" s="110" t="s">
        <v>77</v>
      </c>
      <c r="AU27" s="32"/>
      <c r="AV27" s="30" t="s">
        <v>97</v>
      </c>
      <c r="AW27" s="30" t="s">
        <v>361</v>
      </c>
      <c r="AX27" s="70">
        <f t="shared" si="4"/>
        <v>159</v>
      </c>
      <c r="AY27" s="72"/>
      <c r="AZ27" s="151">
        <v>159</v>
      </c>
      <c r="BA27" s="72"/>
      <c r="BB27" s="171"/>
      <c r="BC27" s="164"/>
      <c r="BD27" s="73"/>
      <c r="BE27" s="74"/>
    </row>
    <row r="28" spans="1:58" ht="11.25" customHeight="1">
      <c r="A28" s="201">
        <v>23</v>
      </c>
      <c r="B28" s="118" t="s">
        <v>74</v>
      </c>
      <c r="C28" s="118">
        <v>15</v>
      </c>
      <c r="D28" s="32" t="s">
        <v>75</v>
      </c>
      <c r="E28" s="32">
        <v>15</v>
      </c>
      <c r="F28" s="31">
        <f t="shared" si="5"/>
        <v>21</v>
      </c>
      <c r="G28" s="119"/>
      <c r="H28" s="32">
        <v>2</v>
      </c>
      <c r="J28" s="118"/>
      <c r="L28" s="118"/>
      <c r="N28" s="135">
        <v>3</v>
      </c>
      <c r="O28" s="32">
        <v>5</v>
      </c>
      <c r="P28" s="108" t="s">
        <v>79</v>
      </c>
      <c r="Q28" s="111" t="s">
        <v>80</v>
      </c>
      <c r="R28" s="32"/>
      <c r="S28" s="30" t="s">
        <v>97</v>
      </c>
      <c r="T28" s="30" t="s">
        <v>361</v>
      </c>
      <c r="U28" s="70">
        <f t="shared" si="2"/>
        <v>216</v>
      </c>
      <c r="V28" s="72"/>
      <c r="W28" s="151">
        <v>216</v>
      </c>
      <c r="X28" s="72"/>
      <c r="Y28" s="72"/>
      <c r="Z28" s="159"/>
      <c r="AD28" s="201">
        <v>90</v>
      </c>
      <c r="AE28" s="118" t="s">
        <v>292</v>
      </c>
      <c r="AF28" s="118">
        <v>12</v>
      </c>
      <c r="AG28" s="32" t="s">
        <v>293</v>
      </c>
      <c r="AH28" s="294">
        <v>12</v>
      </c>
      <c r="AI28" s="309">
        <f t="shared" si="3"/>
        <v>24</v>
      </c>
      <c r="AJ28" s="321"/>
      <c r="AK28" s="294">
        <v>2</v>
      </c>
      <c r="AM28" s="118"/>
      <c r="AO28" s="118"/>
      <c r="AQ28" s="135">
        <v>3</v>
      </c>
      <c r="AR28" s="32">
        <v>8</v>
      </c>
      <c r="AS28" s="210" t="s">
        <v>76</v>
      </c>
      <c r="AT28" s="32" t="s">
        <v>79</v>
      </c>
      <c r="AU28" s="32"/>
      <c r="AV28" s="30" t="s">
        <v>294</v>
      </c>
      <c r="AW28" s="30" t="s">
        <v>361</v>
      </c>
      <c r="AX28" s="70">
        <f t="shared" si="4"/>
        <v>0</v>
      </c>
      <c r="AY28" s="72"/>
      <c r="AZ28" s="151" t="s">
        <v>311</v>
      </c>
      <c r="BA28" s="72"/>
      <c r="BB28" s="171"/>
      <c r="BC28" s="164"/>
      <c r="BD28" s="73"/>
      <c r="BE28" s="74"/>
    </row>
    <row r="29" spans="1:58" ht="11.25" customHeight="1">
      <c r="A29" s="201">
        <v>24</v>
      </c>
      <c r="B29" s="118" t="s">
        <v>74</v>
      </c>
      <c r="C29" s="118">
        <v>16</v>
      </c>
      <c r="D29" s="32" t="s">
        <v>75</v>
      </c>
      <c r="E29" s="32">
        <v>16</v>
      </c>
      <c r="F29" s="31">
        <f t="shared" si="5"/>
        <v>22</v>
      </c>
      <c r="G29" s="119"/>
      <c r="H29" s="32">
        <v>2</v>
      </c>
      <c r="J29" s="118"/>
      <c r="L29" s="118"/>
      <c r="N29" s="135">
        <v>3</v>
      </c>
      <c r="O29" s="32">
        <v>6</v>
      </c>
      <c r="P29" s="108" t="s">
        <v>79</v>
      </c>
      <c r="Q29" s="109" t="s">
        <v>76</v>
      </c>
      <c r="R29" s="32"/>
      <c r="S29" s="30" t="s">
        <v>99</v>
      </c>
      <c r="T29" s="30" t="s">
        <v>361</v>
      </c>
      <c r="U29" s="70">
        <f t="shared" si="2"/>
        <v>224</v>
      </c>
      <c r="V29" s="72"/>
      <c r="W29" s="151">
        <v>224</v>
      </c>
      <c r="X29" s="72"/>
      <c r="Y29" s="72"/>
      <c r="Z29" s="159"/>
      <c r="AA29" s="73"/>
      <c r="AD29" s="201">
        <v>32</v>
      </c>
      <c r="AE29" s="284" t="s">
        <v>74</v>
      </c>
      <c r="AF29" s="284">
        <v>21</v>
      </c>
      <c r="AG29" s="284" t="s">
        <v>75</v>
      </c>
      <c r="AH29" s="322" t="s">
        <v>169</v>
      </c>
      <c r="AI29" s="323"/>
      <c r="AJ29" s="319"/>
      <c r="AK29" s="294">
        <v>2</v>
      </c>
      <c r="AQ29" s="136">
        <v>4</v>
      </c>
      <c r="AR29" s="32">
        <v>0</v>
      </c>
      <c r="AS29" s="108" t="s">
        <v>79</v>
      </c>
      <c r="AT29" s="113" t="s">
        <v>85</v>
      </c>
      <c r="AW29" s="30" t="s">
        <v>361</v>
      </c>
      <c r="AX29" s="70">
        <f t="shared" si="4"/>
        <v>60</v>
      </c>
      <c r="AY29" s="72"/>
      <c r="AZ29" s="151">
        <v>60</v>
      </c>
      <c r="BA29" s="171"/>
      <c r="BB29" s="171"/>
      <c r="BC29" s="159"/>
      <c r="BD29" s="37"/>
      <c r="BE29" s="36"/>
    </row>
    <row r="30" spans="1:58" ht="11.25" customHeight="1">
      <c r="A30" s="201">
        <v>25</v>
      </c>
      <c r="B30" s="118" t="s">
        <v>74</v>
      </c>
      <c r="C30" s="118">
        <v>17</v>
      </c>
      <c r="D30" s="32" t="s">
        <v>75</v>
      </c>
      <c r="E30" s="32">
        <v>17</v>
      </c>
      <c r="F30" s="31">
        <f t="shared" si="5"/>
        <v>6</v>
      </c>
      <c r="G30" s="171">
        <v>1</v>
      </c>
      <c r="H30" s="118"/>
      <c r="I30" s="118"/>
      <c r="J30" s="118"/>
      <c r="N30" s="133">
        <v>1</v>
      </c>
      <c r="O30" s="32">
        <v>6</v>
      </c>
      <c r="P30" s="110" t="s">
        <v>77</v>
      </c>
      <c r="Q30" s="113" t="s">
        <v>85</v>
      </c>
      <c r="R30" s="32"/>
      <c r="S30" s="30" t="s">
        <v>88</v>
      </c>
      <c r="T30" s="30" t="s">
        <v>361</v>
      </c>
      <c r="U30" s="70">
        <f t="shared" si="2"/>
        <v>241</v>
      </c>
      <c r="V30" s="151">
        <v>241</v>
      </c>
      <c r="W30" s="72"/>
      <c r="X30" s="77"/>
      <c r="Y30" s="171"/>
      <c r="Z30" s="164"/>
      <c r="AA30" s="73"/>
      <c r="AB30" s="74"/>
      <c r="AD30" s="201">
        <v>28</v>
      </c>
      <c r="AE30" s="118" t="s">
        <v>74</v>
      </c>
      <c r="AF30" s="118">
        <v>19</v>
      </c>
      <c r="AG30" s="32" t="s">
        <v>75</v>
      </c>
      <c r="AH30" s="294" t="s">
        <v>168</v>
      </c>
      <c r="AI30" s="309">
        <f t="shared" si="3"/>
        <v>25</v>
      </c>
      <c r="AJ30" s="321"/>
      <c r="AK30" s="294">
        <v>2</v>
      </c>
      <c r="AL30" s="118"/>
      <c r="AM30" s="118"/>
      <c r="AQ30" s="136">
        <v>4</v>
      </c>
      <c r="AR30" s="32">
        <v>1</v>
      </c>
      <c r="AS30" s="111" t="s">
        <v>80</v>
      </c>
      <c r="AT30" s="109" t="s">
        <v>76</v>
      </c>
      <c r="AU30" s="32"/>
      <c r="AW30" s="30" t="s">
        <v>361</v>
      </c>
      <c r="AX30" s="70">
        <f t="shared" si="4"/>
        <v>60</v>
      </c>
      <c r="AY30" s="72"/>
      <c r="AZ30" s="151">
        <v>60</v>
      </c>
      <c r="BA30" s="30" t="s">
        <v>359</v>
      </c>
      <c r="BB30" s="171"/>
      <c r="BC30" s="164"/>
      <c r="BD30" s="73"/>
      <c r="BE30" s="74"/>
    </row>
    <row r="31" spans="1:58" ht="11.25" customHeight="1">
      <c r="A31" s="201">
        <v>26</v>
      </c>
      <c r="B31" s="118" t="s">
        <v>74</v>
      </c>
      <c r="C31" s="118">
        <v>18</v>
      </c>
      <c r="D31" s="32" t="s">
        <v>75</v>
      </c>
      <c r="E31" s="32">
        <v>18</v>
      </c>
      <c r="F31" s="31">
        <f t="shared" si="5"/>
        <v>7</v>
      </c>
      <c r="G31" s="171">
        <v>1</v>
      </c>
      <c r="H31" s="118"/>
      <c r="I31" s="118"/>
      <c r="J31" s="118"/>
      <c r="N31" s="133">
        <v>1</v>
      </c>
      <c r="O31" s="32">
        <v>7</v>
      </c>
      <c r="P31" s="108" t="s">
        <v>79</v>
      </c>
      <c r="Q31" s="109" t="s">
        <v>76</v>
      </c>
      <c r="R31" s="32"/>
      <c r="S31" s="30" t="s">
        <v>90</v>
      </c>
      <c r="T31" s="30" t="s">
        <v>361</v>
      </c>
      <c r="U31" s="70">
        <f t="shared" si="2"/>
        <v>242</v>
      </c>
      <c r="V31" s="151">
        <v>242</v>
      </c>
      <c r="W31" s="72"/>
      <c r="X31" s="72"/>
      <c r="Y31" s="171"/>
      <c r="Z31" s="164"/>
      <c r="AA31" s="73"/>
      <c r="AB31" s="74"/>
      <c r="AD31" s="201">
        <v>29</v>
      </c>
      <c r="AE31" s="118" t="s">
        <v>74</v>
      </c>
      <c r="AF31" s="118">
        <v>20</v>
      </c>
      <c r="AG31" s="32" t="s">
        <v>75</v>
      </c>
      <c r="AH31" s="320" t="s">
        <v>204</v>
      </c>
      <c r="AI31" s="309">
        <f t="shared" si="3"/>
        <v>26</v>
      </c>
      <c r="AJ31" s="321"/>
      <c r="AK31" s="294">
        <v>2</v>
      </c>
      <c r="AL31" s="118"/>
      <c r="AM31" s="118"/>
      <c r="AN31" s="115"/>
      <c r="AQ31" s="136">
        <v>4</v>
      </c>
      <c r="AR31" s="32">
        <v>2</v>
      </c>
      <c r="AS31" s="108" t="s">
        <v>79</v>
      </c>
      <c r="AT31" s="112" t="s">
        <v>91</v>
      </c>
      <c r="AU31" s="32"/>
      <c r="AV31" s="30" t="s">
        <v>101</v>
      </c>
      <c r="AW31" s="30" t="s">
        <v>361</v>
      </c>
      <c r="AX31" s="70">
        <f t="shared" si="4"/>
        <v>151</v>
      </c>
      <c r="AY31" s="72"/>
      <c r="AZ31" s="151">
        <v>151</v>
      </c>
      <c r="BA31" s="72"/>
      <c r="BB31" s="171"/>
      <c r="BC31" s="164"/>
      <c r="BD31" s="73"/>
      <c r="BE31" s="74"/>
    </row>
    <row r="32" spans="1:58" ht="11.25" customHeight="1">
      <c r="A32" s="201">
        <v>27</v>
      </c>
      <c r="B32" s="118" t="s">
        <v>74</v>
      </c>
      <c r="C32" s="118">
        <v>19</v>
      </c>
      <c r="D32" s="32" t="s">
        <v>75</v>
      </c>
      <c r="E32" s="32" t="s">
        <v>230</v>
      </c>
      <c r="F32" s="31">
        <f t="shared" si="5"/>
        <v>23</v>
      </c>
      <c r="G32" s="119"/>
      <c r="H32" s="32">
        <v>2</v>
      </c>
      <c r="J32" s="118"/>
      <c r="L32" s="118"/>
      <c r="N32" s="135">
        <v>3</v>
      </c>
      <c r="O32" s="32">
        <v>7</v>
      </c>
      <c r="P32" s="112" t="s">
        <v>91</v>
      </c>
      <c r="Q32" s="110" t="s">
        <v>77</v>
      </c>
      <c r="R32" s="32"/>
      <c r="S32" s="30" t="s">
        <v>97</v>
      </c>
      <c r="T32" s="30" t="s">
        <v>361</v>
      </c>
      <c r="U32" s="70">
        <f t="shared" si="2"/>
        <v>159</v>
      </c>
      <c r="V32" s="72"/>
      <c r="W32" s="151">
        <v>159</v>
      </c>
      <c r="X32" s="72"/>
      <c r="Y32" s="171"/>
      <c r="Z32" s="164"/>
      <c r="AA32" s="73"/>
      <c r="AB32" s="74"/>
      <c r="AD32" s="201">
        <v>30</v>
      </c>
      <c r="AE32" s="118" t="s">
        <v>74</v>
      </c>
      <c r="AF32" s="118">
        <v>20</v>
      </c>
      <c r="AG32" s="32" t="s">
        <v>75</v>
      </c>
      <c r="AH32" s="320" t="s">
        <v>155</v>
      </c>
      <c r="AI32" s="309">
        <f t="shared" si="3"/>
        <v>27</v>
      </c>
      <c r="AJ32" s="321"/>
      <c r="AK32" s="294">
        <v>2</v>
      </c>
      <c r="AL32" s="115"/>
      <c r="AM32" s="115"/>
      <c r="AN32" s="115"/>
      <c r="AQ32" s="136">
        <v>4</v>
      </c>
      <c r="AR32" s="32">
        <v>3</v>
      </c>
      <c r="AS32" s="108" t="s">
        <v>79</v>
      </c>
      <c r="AT32" s="110" t="s">
        <v>77</v>
      </c>
      <c r="AU32" s="106" t="s">
        <v>83</v>
      </c>
      <c r="AW32" s="30" t="s">
        <v>361</v>
      </c>
      <c r="AX32" s="70">
        <f t="shared" si="4"/>
        <v>80</v>
      </c>
      <c r="AY32" s="72"/>
      <c r="AZ32" s="151">
        <v>80</v>
      </c>
      <c r="BA32" s="72"/>
      <c r="BB32" s="171"/>
      <c r="BC32" s="164"/>
      <c r="BD32" s="73"/>
      <c r="BE32" s="74"/>
    </row>
    <row r="33" spans="1:58" ht="11.25" customHeight="1">
      <c r="A33" s="201">
        <v>28</v>
      </c>
      <c r="B33" s="118" t="s">
        <v>74</v>
      </c>
      <c r="C33" s="118">
        <v>19</v>
      </c>
      <c r="D33" s="32" t="s">
        <v>75</v>
      </c>
      <c r="E33" s="32" t="s">
        <v>168</v>
      </c>
      <c r="F33" s="31">
        <f t="shared" si="5"/>
        <v>25</v>
      </c>
      <c r="G33" s="119"/>
      <c r="H33" s="32">
        <v>2</v>
      </c>
      <c r="I33" s="118"/>
      <c r="J33" s="118"/>
      <c r="N33" s="136">
        <v>4</v>
      </c>
      <c r="O33" s="32">
        <v>1</v>
      </c>
      <c r="P33" s="111" t="s">
        <v>80</v>
      </c>
      <c r="Q33" s="109" t="s">
        <v>76</v>
      </c>
      <c r="R33" s="32"/>
      <c r="T33" s="30" t="s">
        <v>361</v>
      </c>
      <c r="U33" s="70">
        <f t="shared" si="2"/>
        <v>60</v>
      </c>
      <c r="V33" s="72"/>
      <c r="W33" s="151">
        <v>60</v>
      </c>
      <c r="X33" s="158" t="s">
        <v>359</v>
      </c>
      <c r="Y33" s="171"/>
      <c r="Z33" s="164"/>
      <c r="AA33" s="73"/>
      <c r="AB33" s="74"/>
      <c r="AD33" s="201">
        <v>31</v>
      </c>
      <c r="AE33" s="118" t="s">
        <v>74</v>
      </c>
      <c r="AF33" s="118">
        <v>21</v>
      </c>
      <c r="AG33" s="32" t="s">
        <v>75</v>
      </c>
      <c r="AH33" s="294" t="s">
        <v>205</v>
      </c>
      <c r="AI33" s="309">
        <f t="shared" si="3"/>
        <v>28</v>
      </c>
      <c r="AJ33" s="319"/>
      <c r="AK33" s="294">
        <v>2</v>
      </c>
      <c r="AQ33" s="136">
        <v>4</v>
      </c>
      <c r="AR33" s="32">
        <v>4</v>
      </c>
      <c r="AS33" s="111" t="s">
        <v>80</v>
      </c>
      <c r="AT33" s="113" t="s">
        <v>85</v>
      </c>
      <c r="AV33" s="30" t="s">
        <v>105</v>
      </c>
      <c r="AW33" s="30" t="s">
        <v>361</v>
      </c>
      <c r="AX33" s="70">
        <f t="shared" si="4"/>
        <v>205</v>
      </c>
      <c r="AY33" s="72"/>
      <c r="AZ33" s="151">
        <v>112</v>
      </c>
      <c r="BA33" s="156">
        <v>93</v>
      </c>
      <c r="BB33" s="171"/>
      <c r="BC33" s="159"/>
      <c r="BD33" s="37"/>
      <c r="BE33" s="74"/>
    </row>
    <row r="34" spans="1:58" ht="11.25" customHeight="1">
      <c r="A34" s="201">
        <v>29</v>
      </c>
      <c r="B34" s="118" t="s">
        <v>74</v>
      </c>
      <c r="C34" s="118">
        <v>20</v>
      </c>
      <c r="D34" s="32" t="s">
        <v>75</v>
      </c>
      <c r="E34" s="118" t="s">
        <v>204</v>
      </c>
      <c r="F34" s="31">
        <f t="shared" si="5"/>
        <v>26</v>
      </c>
      <c r="G34" s="119"/>
      <c r="H34" s="32">
        <v>2</v>
      </c>
      <c r="I34" s="118"/>
      <c r="J34" s="118"/>
      <c r="K34" s="115"/>
      <c r="N34" s="136">
        <v>4</v>
      </c>
      <c r="O34" s="32">
        <v>2</v>
      </c>
      <c r="P34" s="108" t="s">
        <v>79</v>
      </c>
      <c r="Q34" s="112" t="s">
        <v>91</v>
      </c>
      <c r="R34" s="32"/>
      <c r="S34" s="30" t="s">
        <v>101</v>
      </c>
      <c r="T34" s="30" t="s">
        <v>361</v>
      </c>
      <c r="U34" s="70">
        <f t="shared" si="2"/>
        <v>151</v>
      </c>
      <c r="V34" s="72"/>
      <c r="W34" s="151">
        <v>151</v>
      </c>
      <c r="X34" s="72"/>
      <c r="Y34" s="171"/>
      <c r="Z34" s="164"/>
      <c r="AA34" s="73"/>
      <c r="AB34" s="74"/>
      <c r="AD34" s="201">
        <v>94</v>
      </c>
      <c r="AE34" s="118" t="s">
        <v>292</v>
      </c>
      <c r="AF34" s="118">
        <v>16</v>
      </c>
      <c r="AG34" s="32" t="s">
        <v>293</v>
      </c>
      <c r="AH34" s="294">
        <v>16</v>
      </c>
      <c r="AI34" s="309">
        <f t="shared" si="3"/>
        <v>29</v>
      </c>
      <c r="AJ34" s="319"/>
      <c r="AK34" s="294">
        <v>2</v>
      </c>
      <c r="AQ34" s="136">
        <v>4</v>
      </c>
      <c r="AR34" s="32">
        <v>5</v>
      </c>
      <c r="AS34" s="106" t="s">
        <v>83</v>
      </c>
      <c r="AT34" s="30"/>
      <c r="AW34" s="30" t="s">
        <v>361</v>
      </c>
      <c r="AX34" s="70">
        <f t="shared" si="4"/>
        <v>0</v>
      </c>
      <c r="AY34" s="72"/>
      <c r="AZ34" s="151" t="s">
        <v>308</v>
      </c>
      <c r="BA34" s="171"/>
      <c r="BB34" s="171"/>
      <c r="BC34" s="159"/>
      <c r="BD34" s="37"/>
      <c r="BE34" s="36"/>
    </row>
    <row r="35" spans="1:58" ht="11.25" customHeight="1">
      <c r="A35" s="201">
        <v>30</v>
      </c>
      <c r="B35" s="118" t="s">
        <v>74</v>
      </c>
      <c r="C35" s="118">
        <v>20</v>
      </c>
      <c r="D35" s="32" t="s">
        <v>75</v>
      </c>
      <c r="E35" s="118" t="s">
        <v>155</v>
      </c>
      <c r="F35" s="31">
        <f t="shared" si="5"/>
        <v>27</v>
      </c>
      <c r="G35" s="119"/>
      <c r="H35" s="32">
        <v>2</v>
      </c>
      <c r="I35" s="115"/>
      <c r="J35" s="115"/>
      <c r="K35" s="115"/>
      <c r="N35" s="136">
        <v>4</v>
      </c>
      <c r="O35" s="32">
        <v>3</v>
      </c>
      <c r="P35" s="108" t="s">
        <v>79</v>
      </c>
      <c r="Q35" s="110" t="s">
        <v>77</v>
      </c>
      <c r="R35" s="106" t="s">
        <v>83</v>
      </c>
      <c r="T35" s="30" t="s">
        <v>361</v>
      </c>
      <c r="U35" s="70">
        <f t="shared" si="2"/>
        <v>80</v>
      </c>
      <c r="V35" s="72"/>
      <c r="W35" s="151">
        <v>80</v>
      </c>
      <c r="X35" s="72"/>
      <c r="Y35" s="171"/>
      <c r="Z35" s="164"/>
      <c r="AA35" s="73"/>
      <c r="AB35" s="74"/>
      <c r="AD35" s="201">
        <v>33</v>
      </c>
      <c r="AE35" s="118" t="s">
        <v>74</v>
      </c>
      <c r="AF35" s="118">
        <v>22</v>
      </c>
      <c r="AG35" s="32" t="s">
        <v>75</v>
      </c>
      <c r="AH35" s="294" t="s">
        <v>213</v>
      </c>
      <c r="AI35" s="309">
        <f t="shared" si="3"/>
        <v>30</v>
      </c>
      <c r="AJ35" s="319"/>
      <c r="AK35" s="294">
        <v>2</v>
      </c>
      <c r="AQ35" s="136">
        <v>4</v>
      </c>
      <c r="AR35" s="32">
        <v>6</v>
      </c>
      <c r="AS35" s="111" t="s">
        <v>80</v>
      </c>
      <c r="AU35" s="32"/>
      <c r="AV35" s="30" t="s">
        <v>106</v>
      </c>
      <c r="AW35" s="30" t="s">
        <v>361</v>
      </c>
      <c r="AX35" s="70">
        <f t="shared" si="4"/>
        <v>155</v>
      </c>
      <c r="AY35" s="72"/>
      <c r="AZ35" s="151">
        <v>112</v>
      </c>
      <c r="BA35" s="156">
        <v>43</v>
      </c>
      <c r="BB35" s="171"/>
      <c r="BC35" s="159"/>
      <c r="BD35" s="37"/>
      <c r="BE35" s="36"/>
    </row>
    <row r="36" spans="1:58" ht="11.25" customHeight="1">
      <c r="A36" s="201">
        <v>32</v>
      </c>
      <c r="B36" s="206" t="s">
        <v>74</v>
      </c>
      <c r="C36" s="206">
        <v>21</v>
      </c>
      <c r="D36" s="32" t="s">
        <v>75</v>
      </c>
      <c r="E36" s="32" t="s">
        <v>169</v>
      </c>
      <c r="H36" s="32">
        <v>2</v>
      </c>
      <c r="N36" s="136">
        <v>4</v>
      </c>
      <c r="O36" s="32">
        <v>0</v>
      </c>
      <c r="P36" s="108" t="s">
        <v>79</v>
      </c>
      <c r="Q36" s="113" t="s">
        <v>85</v>
      </c>
      <c r="T36" s="30" t="s">
        <v>361</v>
      </c>
      <c r="U36" s="70">
        <f t="shared" si="2"/>
        <v>60</v>
      </c>
      <c r="V36" s="72"/>
      <c r="W36" s="151">
        <v>60</v>
      </c>
      <c r="X36" s="171"/>
      <c r="Y36" s="171"/>
      <c r="Z36" s="159"/>
      <c r="AD36" s="201">
        <v>43</v>
      </c>
      <c r="AE36" s="118" t="s">
        <v>74</v>
      </c>
      <c r="AF36" s="118">
        <v>30</v>
      </c>
      <c r="AG36" s="32" t="s">
        <v>75</v>
      </c>
      <c r="AH36" s="320" t="s">
        <v>201</v>
      </c>
      <c r="AI36" s="309">
        <f t="shared" si="3"/>
        <v>31</v>
      </c>
      <c r="AJ36" s="321"/>
      <c r="AK36" s="294">
        <v>2</v>
      </c>
      <c r="AL36" s="118"/>
      <c r="AM36" s="118"/>
      <c r="AN36" s="118"/>
      <c r="AO36" s="118"/>
      <c r="AQ36" s="136">
        <v>4</v>
      </c>
      <c r="AR36" s="32">
        <v>7</v>
      </c>
      <c r="AS36" s="109" t="s">
        <v>76</v>
      </c>
      <c r="AU36" s="32"/>
      <c r="AV36" s="30" t="s">
        <v>102</v>
      </c>
      <c r="AW36" s="30" t="s">
        <v>361</v>
      </c>
      <c r="AX36" s="70">
        <f t="shared" si="4"/>
        <v>126</v>
      </c>
      <c r="AY36" s="156">
        <v>90</v>
      </c>
      <c r="AZ36" s="151">
        <v>36</v>
      </c>
      <c r="BA36" s="72"/>
      <c r="BB36" s="171"/>
      <c r="BC36" s="159"/>
      <c r="BD36" s="37"/>
      <c r="BE36" s="36"/>
    </row>
    <row r="37" spans="1:58" ht="11.25" customHeight="1">
      <c r="A37" s="201">
        <v>31</v>
      </c>
      <c r="B37" s="118" t="s">
        <v>74</v>
      </c>
      <c r="C37" s="118">
        <v>21</v>
      </c>
      <c r="D37" s="32" t="s">
        <v>75</v>
      </c>
      <c r="E37" s="32" t="s">
        <v>205</v>
      </c>
      <c r="F37" s="288">
        <f>SUM((N37-1)*8)+O37</f>
        <v>28</v>
      </c>
      <c r="H37" s="32">
        <v>2</v>
      </c>
      <c r="N37" s="136">
        <v>4</v>
      </c>
      <c r="O37" s="32">
        <v>4</v>
      </c>
      <c r="P37" s="111" t="s">
        <v>80</v>
      </c>
      <c r="Q37" s="113" t="s">
        <v>85</v>
      </c>
      <c r="S37" s="30" t="s">
        <v>105</v>
      </c>
      <c r="T37" s="30" t="s">
        <v>361</v>
      </c>
      <c r="U37" s="70">
        <f t="shared" ref="U37:U68" si="6">SUM(V37:AB37)</f>
        <v>205</v>
      </c>
      <c r="V37" s="72"/>
      <c r="W37" s="151">
        <v>112</v>
      </c>
      <c r="X37" s="156">
        <v>93</v>
      </c>
      <c r="Y37" s="171"/>
      <c r="Z37" s="159"/>
      <c r="AB37" s="74"/>
      <c r="AD37" s="201">
        <v>91</v>
      </c>
      <c r="AE37" s="118" t="s">
        <v>292</v>
      </c>
      <c r="AF37" s="118">
        <v>13</v>
      </c>
      <c r="AG37" s="32" t="s">
        <v>293</v>
      </c>
      <c r="AH37" s="320">
        <v>13</v>
      </c>
      <c r="AI37" s="309">
        <f t="shared" si="3"/>
        <v>32</v>
      </c>
      <c r="AJ37" s="321"/>
      <c r="AK37" s="294">
        <v>2</v>
      </c>
      <c r="AL37" s="118"/>
      <c r="AM37" s="118"/>
      <c r="AN37" s="118"/>
      <c r="AO37" s="118"/>
      <c r="AQ37" s="136">
        <v>4</v>
      </c>
      <c r="AR37" s="32">
        <v>8</v>
      </c>
      <c r="AS37" s="216" t="s">
        <v>323</v>
      </c>
      <c r="AU37" s="32"/>
      <c r="AV37" s="30" t="s">
        <v>294</v>
      </c>
      <c r="AW37" s="30" t="s">
        <v>361</v>
      </c>
      <c r="AX37" s="70">
        <f t="shared" si="4"/>
        <v>0</v>
      </c>
      <c r="AY37" s="156"/>
      <c r="AZ37" s="151" t="s">
        <v>310</v>
      </c>
      <c r="BA37" s="72"/>
      <c r="BB37" s="171"/>
      <c r="BC37" s="159"/>
      <c r="BD37" s="37"/>
      <c r="BE37" s="36"/>
    </row>
    <row r="38" spans="1:58" ht="11.25" customHeight="1">
      <c r="A38" s="201">
        <v>33</v>
      </c>
      <c r="B38" s="118" t="s">
        <v>74</v>
      </c>
      <c r="C38" s="118">
        <v>22</v>
      </c>
      <c r="D38" s="32" t="s">
        <v>75</v>
      </c>
      <c r="E38" s="289" t="s">
        <v>213</v>
      </c>
      <c r="F38" s="31">
        <f>SUM((N38-1)*8)+O38</f>
        <v>30</v>
      </c>
      <c r="H38" s="32">
        <v>2</v>
      </c>
      <c r="J38" s="32" t="s">
        <v>364</v>
      </c>
      <c r="K38" s="32">
        <v>9</v>
      </c>
      <c r="N38" s="136">
        <v>4</v>
      </c>
      <c r="O38" s="32">
        <v>6</v>
      </c>
      <c r="P38" s="111" t="s">
        <v>80</v>
      </c>
      <c r="Q38" s="32"/>
      <c r="R38" s="32"/>
      <c r="S38" s="30" t="s">
        <v>106</v>
      </c>
      <c r="T38" s="30" t="s">
        <v>361</v>
      </c>
      <c r="U38" s="70">
        <f t="shared" si="6"/>
        <v>155</v>
      </c>
      <c r="V38" s="72"/>
      <c r="W38" s="151">
        <v>112</v>
      </c>
      <c r="X38" s="156">
        <v>43</v>
      </c>
      <c r="Y38" s="171"/>
      <c r="Z38" s="159"/>
      <c r="AD38" s="201">
        <v>45</v>
      </c>
      <c r="AE38" s="118" t="s">
        <v>74</v>
      </c>
      <c r="AF38" s="118">
        <v>31</v>
      </c>
      <c r="AG38" s="32" t="s">
        <v>75</v>
      </c>
      <c r="AH38" s="320" t="s">
        <v>147</v>
      </c>
      <c r="AI38" s="309">
        <f t="shared" si="3"/>
        <v>33</v>
      </c>
      <c r="AJ38" s="321"/>
      <c r="AK38" s="294">
        <v>2</v>
      </c>
      <c r="AL38" s="118"/>
      <c r="AM38" s="118"/>
      <c r="AN38" s="118"/>
      <c r="AO38" s="118"/>
      <c r="AQ38" s="130">
        <v>5</v>
      </c>
      <c r="AR38" s="32">
        <v>1</v>
      </c>
      <c r="AS38" s="112" t="s">
        <v>91</v>
      </c>
      <c r="AT38" s="113" t="s">
        <v>85</v>
      </c>
      <c r="AU38" s="32"/>
      <c r="AV38" s="30" t="s">
        <v>157</v>
      </c>
      <c r="AW38" s="30" t="s">
        <v>361</v>
      </c>
      <c r="AX38" s="70">
        <f t="shared" si="4"/>
        <v>35</v>
      </c>
      <c r="AY38" s="156">
        <v>5</v>
      </c>
      <c r="AZ38" s="151">
        <v>30</v>
      </c>
      <c r="BA38" s="72"/>
      <c r="BB38" s="171"/>
      <c r="BC38" s="159"/>
      <c r="BD38" s="37"/>
      <c r="BE38" s="36"/>
      <c r="BF38" s="75"/>
    </row>
    <row r="39" spans="1:58" ht="11.25" customHeight="1">
      <c r="A39" s="201">
        <v>34</v>
      </c>
      <c r="B39" s="118" t="s">
        <v>74</v>
      </c>
      <c r="C39" s="118">
        <v>22</v>
      </c>
      <c r="D39" s="32" t="s">
        <v>75</v>
      </c>
      <c r="E39" s="32" t="s">
        <v>170</v>
      </c>
      <c r="F39" s="31">
        <v>3</v>
      </c>
      <c r="I39" s="118">
        <v>3</v>
      </c>
      <c r="J39" s="118"/>
      <c r="N39" s="194">
        <v>7</v>
      </c>
      <c r="O39" s="32">
        <v>3</v>
      </c>
      <c r="P39" s="108" t="s">
        <v>79</v>
      </c>
      <c r="Q39" s="109" t="s">
        <v>76</v>
      </c>
      <c r="R39" s="32"/>
      <c r="T39" s="30" t="s">
        <v>362</v>
      </c>
      <c r="U39" s="70">
        <f t="shared" si="6"/>
        <v>50</v>
      </c>
      <c r="V39" s="72"/>
      <c r="W39" s="72"/>
      <c r="X39" s="160">
        <v>50</v>
      </c>
      <c r="Y39" s="171"/>
      <c r="Z39" s="159"/>
      <c r="AC39" s="75"/>
      <c r="AD39" s="201">
        <v>46</v>
      </c>
      <c r="AE39" s="118" t="s">
        <v>74</v>
      </c>
      <c r="AF39" s="118">
        <v>32</v>
      </c>
      <c r="AG39" s="32" t="s">
        <v>75</v>
      </c>
      <c r="AH39" s="118" t="s">
        <v>206</v>
      </c>
      <c r="AI39" s="31">
        <f t="shared" si="3"/>
        <v>34</v>
      </c>
      <c r="AJ39" s="119"/>
      <c r="AK39" s="32">
        <v>2</v>
      </c>
      <c r="AL39" s="118"/>
      <c r="AM39" s="118"/>
      <c r="AN39" s="118"/>
      <c r="AO39" s="118"/>
      <c r="AQ39" s="130">
        <v>5</v>
      </c>
      <c r="AR39" s="32">
        <v>2</v>
      </c>
      <c r="AS39" s="112" t="s">
        <v>91</v>
      </c>
      <c r="AU39" s="32"/>
      <c r="AV39" s="30" t="s">
        <v>93</v>
      </c>
      <c r="AW39" s="30" t="s">
        <v>361</v>
      </c>
      <c r="AX39" s="70">
        <f t="shared" si="4"/>
        <v>40</v>
      </c>
      <c r="AY39" s="72"/>
      <c r="AZ39" s="151">
        <v>40</v>
      </c>
      <c r="BA39" s="72"/>
      <c r="BB39" s="171"/>
      <c r="BC39" s="159"/>
      <c r="BD39" s="37"/>
      <c r="BE39" s="36"/>
      <c r="BF39" s="75"/>
    </row>
    <row r="40" spans="1:58" ht="11.25" customHeight="1">
      <c r="A40" s="201">
        <v>35</v>
      </c>
      <c r="B40" s="118" t="s">
        <v>74</v>
      </c>
      <c r="C40" s="118">
        <v>23</v>
      </c>
      <c r="D40" s="32" t="s">
        <v>75</v>
      </c>
      <c r="E40" s="32">
        <v>23</v>
      </c>
      <c r="F40" s="31">
        <v>42</v>
      </c>
      <c r="I40" s="118"/>
      <c r="J40" s="118">
        <v>4</v>
      </c>
      <c r="N40" s="139">
        <v>12</v>
      </c>
      <c r="O40" s="32">
        <v>2</v>
      </c>
      <c r="P40" s="110" t="s">
        <v>77</v>
      </c>
      <c r="Q40" s="112" t="s">
        <v>91</v>
      </c>
      <c r="R40" s="75"/>
      <c r="S40" s="30" t="s">
        <v>107</v>
      </c>
      <c r="T40" s="30" t="s">
        <v>362</v>
      </c>
      <c r="U40" s="70">
        <f t="shared" si="6"/>
        <v>250</v>
      </c>
      <c r="V40" s="72"/>
      <c r="W40" s="72"/>
      <c r="X40" s="72"/>
      <c r="Y40" s="196">
        <v>250</v>
      </c>
      <c r="Z40" s="187"/>
      <c r="AA40" s="188"/>
      <c r="AB40" s="34"/>
      <c r="AD40" s="201">
        <v>47</v>
      </c>
      <c r="AE40" s="118" t="s">
        <v>74</v>
      </c>
      <c r="AF40" s="118">
        <v>32</v>
      </c>
      <c r="AG40" s="32" t="s">
        <v>75</v>
      </c>
      <c r="AH40" s="118" t="s">
        <v>148</v>
      </c>
      <c r="AI40" s="31">
        <f t="shared" si="3"/>
        <v>35</v>
      </c>
      <c r="AJ40" s="119"/>
      <c r="AK40" s="32">
        <v>2</v>
      </c>
      <c r="AL40" s="118"/>
      <c r="AM40" s="118"/>
      <c r="AN40" s="118"/>
      <c r="AO40" s="118"/>
      <c r="AQ40" s="130">
        <v>5</v>
      </c>
      <c r="AR40" s="32">
        <v>3</v>
      </c>
      <c r="AS40" s="110" t="s">
        <v>77</v>
      </c>
      <c r="AT40" s="113" t="s">
        <v>85</v>
      </c>
      <c r="AU40" s="32"/>
      <c r="AW40" s="30" t="s">
        <v>361</v>
      </c>
      <c r="AX40" s="70">
        <f t="shared" si="4"/>
        <v>83</v>
      </c>
      <c r="AY40" s="72"/>
      <c r="AZ40" s="151">
        <v>83</v>
      </c>
      <c r="BA40" s="72"/>
      <c r="BB40" s="171"/>
      <c r="BC40" s="159"/>
      <c r="BD40" s="37"/>
      <c r="BE40" s="36"/>
    </row>
    <row r="41" spans="1:58" ht="11.25" customHeight="1">
      <c r="A41" s="201">
        <v>36</v>
      </c>
      <c r="B41" s="118" t="s">
        <v>74</v>
      </c>
      <c r="C41" s="118">
        <v>24</v>
      </c>
      <c r="D41" s="32" t="s">
        <v>75</v>
      </c>
      <c r="E41" s="118">
        <v>24</v>
      </c>
      <c r="F41" s="31">
        <v>43</v>
      </c>
      <c r="G41" s="119"/>
      <c r="H41" s="118"/>
      <c r="I41" s="118"/>
      <c r="J41" s="118">
        <v>4</v>
      </c>
      <c r="K41" s="118"/>
      <c r="L41" s="118"/>
      <c r="N41" s="139">
        <v>12</v>
      </c>
      <c r="O41" s="32">
        <v>3</v>
      </c>
      <c r="P41" s="108" t="s">
        <v>79</v>
      </c>
      <c r="Q41" s="111" t="s">
        <v>80</v>
      </c>
      <c r="R41" s="106" t="s">
        <v>83</v>
      </c>
      <c r="S41" s="30" t="s">
        <v>108</v>
      </c>
      <c r="T41" s="30" t="s">
        <v>362</v>
      </c>
      <c r="U41" s="70">
        <f t="shared" si="6"/>
        <v>260</v>
      </c>
      <c r="V41" s="72"/>
      <c r="W41" s="72"/>
      <c r="X41" s="72"/>
      <c r="Y41" s="196">
        <v>260</v>
      </c>
      <c r="Z41" s="187"/>
      <c r="AA41" s="188"/>
      <c r="AB41" s="34"/>
      <c r="AD41" s="201">
        <v>48</v>
      </c>
      <c r="AE41" s="118" t="s">
        <v>74</v>
      </c>
      <c r="AF41" s="118">
        <v>32</v>
      </c>
      <c r="AG41" s="32" t="s">
        <v>75</v>
      </c>
      <c r="AH41" s="118" t="s">
        <v>149</v>
      </c>
      <c r="AI41" s="31">
        <f t="shared" si="3"/>
        <v>36</v>
      </c>
      <c r="AJ41" s="119"/>
      <c r="AK41" s="32">
        <v>2</v>
      </c>
      <c r="AL41" s="118"/>
      <c r="AM41" s="118"/>
      <c r="AN41" s="118"/>
      <c r="AO41" s="118"/>
      <c r="AQ41" s="130">
        <v>5</v>
      </c>
      <c r="AR41" s="32">
        <v>4</v>
      </c>
      <c r="AS41" s="108" t="s">
        <v>79</v>
      </c>
      <c r="AT41" s="112" t="s">
        <v>91</v>
      </c>
      <c r="AU41" s="32"/>
      <c r="AW41" s="30" t="s">
        <v>361</v>
      </c>
      <c r="AX41" s="70">
        <f t="shared" si="4"/>
        <v>35</v>
      </c>
      <c r="AY41" s="72"/>
      <c r="AZ41" s="151">
        <v>35</v>
      </c>
      <c r="BA41" s="72"/>
      <c r="BB41" s="171"/>
      <c r="BC41" s="159"/>
      <c r="BD41" s="37"/>
      <c r="BE41" s="36"/>
    </row>
    <row r="42" spans="1:58" ht="11.25" customHeight="1">
      <c r="A42" s="201">
        <v>37</v>
      </c>
      <c r="B42" s="118" t="s">
        <v>74</v>
      </c>
      <c r="C42" s="118">
        <v>25</v>
      </c>
      <c r="D42" s="32" t="s">
        <v>75</v>
      </c>
      <c r="E42" s="118">
        <v>25</v>
      </c>
      <c r="F42" s="31">
        <v>4</v>
      </c>
      <c r="G42" s="119"/>
      <c r="H42" s="118"/>
      <c r="I42" s="118">
        <v>3</v>
      </c>
      <c r="J42" s="118"/>
      <c r="K42" s="118"/>
      <c r="L42" s="118"/>
      <c r="N42" s="194">
        <v>7</v>
      </c>
      <c r="O42" s="32">
        <v>4</v>
      </c>
      <c r="P42" s="109" t="s">
        <v>76</v>
      </c>
      <c r="Q42" s="113" t="s">
        <v>85</v>
      </c>
      <c r="R42" s="75"/>
      <c r="S42" s="30" t="s">
        <v>109</v>
      </c>
      <c r="T42" s="30" t="s">
        <v>362</v>
      </c>
      <c r="U42" s="70">
        <f t="shared" si="6"/>
        <v>270</v>
      </c>
      <c r="V42" s="72"/>
      <c r="W42" s="72"/>
      <c r="X42" s="160">
        <v>270</v>
      </c>
      <c r="Y42" s="171"/>
      <c r="Z42" s="164"/>
      <c r="AD42" s="201">
        <v>50</v>
      </c>
      <c r="AE42" s="118" t="s">
        <v>74</v>
      </c>
      <c r="AF42" s="118">
        <v>33</v>
      </c>
      <c r="AG42" s="32" t="s">
        <v>75</v>
      </c>
      <c r="AH42" s="118" t="s">
        <v>172</v>
      </c>
      <c r="AI42" s="31">
        <f t="shared" si="3"/>
        <v>37</v>
      </c>
      <c r="AJ42" s="119"/>
      <c r="AK42" s="32">
        <v>2</v>
      </c>
      <c r="AL42" s="118"/>
      <c r="AM42" s="118"/>
      <c r="AN42" s="118"/>
      <c r="AO42" s="118"/>
      <c r="AQ42" s="130">
        <v>5</v>
      </c>
      <c r="AR42" s="32">
        <v>5</v>
      </c>
      <c r="AS42" s="108" t="s">
        <v>79</v>
      </c>
      <c r="AT42" s="112" t="s">
        <v>91</v>
      </c>
      <c r="AU42" s="32"/>
      <c r="AW42" s="30" t="s">
        <v>361</v>
      </c>
      <c r="AX42" s="70">
        <f t="shared" si="4"/>
        <v>70</v>
      </c>
      <c r="AY42" s="156">
        <v>69</v>
      </c>
      <c r="AZ42" s="151">
        <v>1</v>
      </c>
      <c r="BA42" s="72"/>
      <c r="BB42" s="171"/>
      <c r="BC42" s="159"/>
      <c r="BD42" s="37"/>
      <c r="BE42" s="36"/>
    </row>
    <row r="43" spans="1:58" s="75" customFormat="1" ht="11.25" customHeight="1">
      <c r="A43" s="201">
        <v>38</v>
      </c>
      <c r="B43" s="118" t="s">
        <v>74</v>
      </c>
      <c r="C43" s="118">
        <v>26</v>
      </c>
      <c r="D43" s="32" t="s">
        <v>75</v>
      </c>
      <c r="E43" s="118">
        <v>26</v>
      </c>
      <c r="F43" s="31">
        <v>5</v>
      </c>
      <c r="G43" s="119"/>
      <c r="H43" s="118"/>
      <c r="I43" s="118">
        <v>3</v>
      </c>
      <c r="J43" s="118"/>
      <c r="K43" s="118"/>
      <c r="L43" s="118"/>
      <c r="M43" s="32"/>
      <c r="N43" s="194">
        <v>7</v>
      </c>
      <c r="O43" s="32">
        <v>5</v>
      </c>
      <c r="P43" s="111" t="s">
        <v>80</v>
      </c>
      <c r="Q43" s="110" t="s">
        <v>77</v>
      </c>
      <c r="R43" s="32"/>
      <c r="S43" s="30" t="s">
        <v>110</v>
      </c>
      <c r="T43" s="30" t="s">
        <v>362</v>
      </c>
      <c r="U43" s="70">
        <f t="shared" si="6"/>
        <v>279</v>
      </c>
      <c r="V43" s="72"/>
      <c r="W43" s="72"/>
      <c r="X43" s="160">
        <v>279</v>
      </c>
      <c r="Y43" s="171"/>
      <c r="Z43" s="159"/>
      <c r="AA43" s="73"/>
      <c r="AB43" s="36"/>
      <c r="AC43" s="30"/>
      <c r="AD43" s="201">
        <v>51</v>
      </c>
      <c r="AE43" s="118" t="s">
        <v>74</v>
      </c>
      <c r="AF43" s="118">
        <v>34</v>
      </c>
      <c r="AG43" s="32" t="s">
        <v>75</v>
      </c>
      <c r="AH43" s="118" t="s">
        <v>208</v>
      </c>
      <c r="AI43" s="31">
        <f t="shared" si="3"/>
        <v>38</v>
      </c>
      <c r="AJ43" s="119"/>
      <c r="AK43" s="32">
        <v>2</v>
      </c>
      <c r="AL43" s="118"/>
      <c r="AM43" s="126"/>
      <c r="AN43" s="128"/>
      <c r="AO43" s="118"/>
      <c r="AP43" s="32"/>
      <c r="AQ43" s="130">
        <v>5</v>
      </c>
      <c r="AR43" s="32">
        <v>6</v>
      </c>
      <c r="AS43" s="109" t="s">
        <v>76</v>
      </c>
      <c r="AT43" s="113" t="s">
        <v>85</v>
      </c>
      <c r="AU43" s="30"/>
      <c r="AV43" s="30" t="s">
        <v>111</v>
      </c>
      <c r="AW43" s="30" t="s">
        <v>361</v>
      </c>
      <c r="AX43" s="70">
        <f t="shared" si="4"/>
        <v>79</v>
      </c>
      <c r="AY43" s="72"/>
      <c r="AZ43" s="151">
        <v>79</v>
      </c>
      <c r="BA43" s="171"/>
      <c r="BB43" s="171"/>
      <c r="BC43" s="159"/>
      <c r="BD43" s="37"/>
      <c r="BE43" s="36"/>
      <c r="BF43" s="30"/>
    </row>
    <row r="44" spans="1:58" ht="11.25" customHeight="1">
      <c r="A44" s="201">
        <v>39</v>
      </c>
      <c r="B44" s="118" t="s">
        <v>74</v>
      </c>
      <c r="C44" s="118">
        <v>27</v>
      </c>
      <c r="D44" s="32" t="s">
        <v>75</v>
      </c>
      <c r="E44" s="118">
        <v>27</v>
      </c>
      <c r="F44" s="31">
        <v>44</v>
      </c>
      <c r="G44" s="119"/>
      <c r="H44" s="118"/>
      <c r="I44" s="118"/>
      <c r="J44" s="118">
        <v>4</v>
      </c>
      <c r="K44" s="118"/>
      <c r="L44" s="118"/>
      <c r="N44" s="139">
        <v>12</v>
      </c>
      <c r="O44" s="32">
        <v>4</v>
      </c>
      <c r="P44" s="109" t="s">
        <v>76</v>
      </c>
      <c r="Q44" s="112" t="s">
        <v>91</v>
      </c>
      <c r="R44" s="32"/>
      <c r="S44" s="30" t="s">
        <v>112</v>
      </c>
      <c r="T44" s="30" t="s">
        <v>362</v>
      </c>
      <c r="U44" s="70">
        <f t="shared" si="6"/>
        <v>180</v>
      </c>
      <c r="V44" s="72"/>
      <c r="W44" s="72"/>
      <c r="X44" s="72"/>
      <c r="Y44" s="196">
        <v>180</v>
      </c>
      <c r="Z44" s="187"/>
      <c r="AA44" s="188"/>
      <c r="AB44" s="34"/>
      <c r="AD44" s="201">
        <v>54</v>
      </c>
      <c r="AE44" s="118" t="s">
        <v>74</v>
      </c>
      <c r="AF44" s="118">
        <v>35</v>
      </c>
      <c r="AG44" s="32" t="s">
        <v>75</v>
      </c>
      <c r="AH44" s="118" t="s">
        <v>209</v>
      </c>
      <c r="AI44" s="31">
        <f t="shared" si="3"/>
        <v>39</v>
      </c>
      <c r="AJ44" s="119"/>
      <c r="AK44" s="32">
        <v>2</v>
      </c>
      <c r="AL44" s="126"/>
      <c r="AM44" s="126"/>
      <c r="AN44" s="128"/>
      <c r="AO44" s="118"/>
      <c r="AQ44" s="130">
        <v>5</v>
      </c>
      <c r="AR44" s="32">
        <v>7</v>
      </c>
      <c r="AS44" s="110" t="s">
        <v>77</v>
      </c>
      <c r="AT44" s="113" t="s">
        <v>85</v>
      </c>
      <c r="AV44" s="30" t="s">
        <v>113</v>
      </c>
      <c r="AW44" s="30" t="s">
        <v>361</v>
      </c>
      <c r="AX44" s="70">
        <f t="shared" si="4"/>
        <v>79</v>
      </c>
      <c r="AY44" s="72"/>
      <c r="AZ44" s="151">
        <v>79</v>
      </c>
      <c r="BA44" s="171"/>
      <c r="BB44" s="171"/>
      <c r="BC44" s="159"/>
      <c r="BD44" s="37"/>
      <c r="BE44" s="36"/>
    </row>
    <row r="45" spans="1:58" s="75" customFormat="1" ht="11.25" customHeight="1">
      <c r="A45" s="201">
        <v>40</v>
      </c>
      <c r="B45" s="118" t="s">
        <v>74</v>
      </c>
      <c r="C45" s="118">
        <v>28</v>
      </c>
      <c r="D45" s="32" t="s">
        <v>75</v>
      </c>
      <c r="E45" s="118">
        <v>28</v>
      </c>
      <c r="F45" s="31">
        <v>45</v>
      </c>
      <c r="G45" s="119"/>
      <c r="H45" s="118"/>
      <c r="I45" s="118"/>
      <c r="J45" s="118">
        <v>4</v>
      </c>
      <c r="K45" s="118"/>
      <c r="L45" s="118"/>
      <c r="M45" s="32"/>
      <c r="N45" s="139">
        <v>12</v>
      </c>
      <c r="O45" s="32">
        <v>5</v>
      </c>
      <c r="P45" s="108" t="s">
        <v>79</v>
      </c>
      <c r="Q45" s="32"/>
      <c r="R45" s="32"/>
      <c r="S45" s="30" t="s">
        <v>114</v>
      </c>
      <c r="T45" s="30" t="s">
        <v>362</v>
      </c>
      <c r="U45" s="70">
        <f t="shared" si="6"/>
        <v>145</v>
      </c>
      <c r="V45" s="72"/>
      <c r="W45" s="72"/>
      <c r="X45" s="72"/>
      <c r="Y45" s="196">
        <v>145</v>
      </c>
      <c r="Z45" s="187"/>
      <c r="AA45" s="188"/>
      <c r="AB45" s="34"/>
      <c r="AD45" s="201">
        <v>93</v>
      </c>
      <c r="AE45" s="118" t="s">
        <v>292</v>
      </c>
      <c r="AF45" s="118">
        <v>15</v>
      </c>
      <c r="AG45" s="32" t="s">
        <v>293</v>
      </c>
      <c r="AH45" s="118">
        <v>15</v>
      </c>
      <c r="AI45" s="31">
        <f t="shared" si="3"/>
        <v>40</v>
      </c>
      <c r="AJ45" s="119"/>
      <c r="AK45" s="32">
        <v>2</v>
      </c>
      <c r="AL45" s="126"/>
      <c r="AM45" s="126"/>
      <c r="AN45" s="128"/>
      <c r="AO45" s="118"/>
      <c r="AP45" s="32"/>
      <c r="AQ45" s="130">
        <v>5</v>
      </c>
      <c r="AR45" s="32">
        <v>8</v>
      </c>
      <c r="AS45" s="32" t="s">
        <v>79</v>
      </c>
      <c r="AT45" s="212" t="s">
        <v>322</v>
      </c>
      <c r="AU45" s="30"/>
      <c r="AV45" s="30" t="s">
        <v>294</v>
      </c>
      <c r="AW45" s="30" t="s">
        <v>361</v>
      </c>
      <c r="AX45" s="70">
        <f t="shared" ref="AX45:AX76" si="7">SUM(AY45:BE45)</f>
        <v>0</v>
      </c>
      <c r="AY45" s="72"/>
      <c r="AZ45" s="151" t="s">
        <v>309</v>
      </c>
      <c r="BA45" s="171"/>
      <c r="BB45" s="171"/>
      <c r="BC45" s="159"/>
      <c r="BD45" s="37"/>
      <c r="BE45" s="36"/>
    </row>
    <row r="46" spans="1:58" s="75" customFormat="1" ht="11.25" customHeight="1">
      <c r="A46" s="201">
        <v>41</v>
      </c>
      <c r="B46" s="118" t="s">
        <v>74</v>
      </c>
      <c r="C46" s="118">
        <v>29</v>
      </c>
      <c r="D46" s="32" t="s">
        <v>75</v>
      </c>
      <c r="E46" s="118">
        <v>29</v>
      </c>
      <c r="F46" s="288">
        <f t="shared" ref="F46:F56" si="8">SUM((N46-1)*8)+O46</f>
        <v>9</v>
      </c>
      <c r="G46" s="171">
        <v>1</v>
      </c>
      <c r="H46" s="118"/>
      <c r="I46" s="118"/>
      <c r="J46" s="118"/>
      <c r="K46" s="118"/>
      <c r="L46" s="118"/>
      <c r="M46" s="32"/>
      <c r="N46" s="152">
        <v>2</v>
      </c>
      <c r="O46" s="32">
        <v>1</v>
      </c>
      <c r="P46" s="108" t="s">
        <v>79</v>
      </c>
      <c r="Q46" s="110" t="s">
        <v>77</v>
      </c>
      <c r="R46" s="32"/>
      <c r="S46" s="30" t="s">
        <v>93</v>
      </c>
      <c r="T46" s="30" t="s">
        <v>361</v>
      </c>
      <c r="U46" s="70">
        <f t="shared" si="6"/>
        <v>78</v>
      </c>
      <c r="V46" s="151">
        <v>78</v>
      </c>
      <c r="W46" s="72"/>
      <c r="X46" s="72"/>
      <c r="Y46" s="171"/>
      <c r="Z46" s="159"/>
      <c r="AA46" s="37"/>
      <c r="AB46" s="74"/>
      <c r="AD46" s="201">
        <v>57</v>
      </c>
      <c r="AE46" s="118" t="s">
        <v>74</v>
      </c>
      <c r="AF46" s="118">
        <v>36</v>
      </c>
      <c r="AG46" s="32" t="s">
        <v>75</v>
      </c>
      <c r="AH46" s="118" t="s">
        <v>188</v>
      </c>
      <c r="AI46" s="31">
        <f t="shared" si="3"/>
        <v>41</v>
      </c>
      <c r="AJ46" s="119"/>
      <c r="AK46" s="32">
        <v>2</v>
      </c>
      <c r="AL46" s="118"/>
      <c r="AM46" s="118"/>
      <c r="AN46" s="118"/>
      <c r="AO46" s="118"/>
      <c r="AP46" s="32"/>
      <c r="AQ46" s="184">
        <v>6</v>
      </c>
      <c r="AR46" s="32">
        <v>1</v>
      </c>
      <c r="AS46" s="111" t="s">
        <v>80</v>
      </c>
      <c r="AT46" s="112" t="s">
        <v>91</v>
      </c>
      <c r="AU46" s="30"/>
      <c r="AV46" s="30"/>
      <c r="AW46" s="30" t="s">
        <v>361</v>
      </c>
      <c r="AX46" s="70">
        <f t="shared" si="7"/>
        <v>39</v>
      </c>
      <c r="AY46" s="72"/>
      <c r="AZ46" s="151">
        <v>39</v>
      </c>
      <c r="BA46" s="171"/>
      <c r="BB46" s="171"/>
      <c r="BC46" s="159"/>
      <c r="BD46" s="37"/>
      <c r="BE46" s="36"/>
    </row>
    <row r="47" spans="1:58" ht="11.25" customHeight="1">
      <c r="A47" s="201">
        <v>42</v>
      </c>
      <c r="B47" s="118" t="s">
        <v>74</v>
      </c>
      <c r="C47" s="118">
        <v>30</v>
      </c>
      <c r="D47" s="32" t="s">
        <v>75</v>
      </c>
      <c r="E47" s="118" t="s">
        <v>171</v>
      </c>
      <c r="F47" s="31">
        <f t="shared" si="8"/>
        <v>10</v>
      </c>
      <c r="G47" s="171">
        <v>1</v>
      </c>
      <c r="H47" s="118"/>
      <c r="I47" s="118"/>
      <c r="J47" s="118"/>
      <c r="K47" s="118"/>
      <c r="L47" s="118"/>
      <c r="N47" s="152">
        <v>2</v>
      </c>
      <c r="O47" s="32">
        <v>2</v>
      </c>
      <c r="P47" s="109" t="s">
        <v>76</v>
      </c>
      <c r="Q47" s="110" t="s">
        <v>77</v>
      </c>
      <c r="R47" s="32"/>
      <c r="T47" s="30" t="s">
        <v>361</v>
      </c>
      <c r="U47" s="70">
        <f t="shared" si="6"/>
        <v>40</v>
      </c>
      <c r="V47" s="151">
        <v>40</v>
      </c>
      <c r="W47" s="158"/>
      <c r="X47" s="171"/>
      <c r="Y47" s="171"/>
      <c r="Z47" s="159"/>
      <c r="AD47" s="201">
        <v>58</v>
      </c>
      <c r="AE47" s="118" t="s">
        <v>74</v>
      </c>
      <c r="AF47" s="118">
        <v>36</v>
      </c>
      <c r="AG47" s="32" t="s">
        <v>75</v>
      </c>
      <c r="AH47" s="118" t="s">
        <v>154</v>
      </c>
      <c r="AI47" s="31">
        <f t="shared" si="3"/>
        <v>42</v>
      </c>
      <c r="AJ47" s="119"/>
      <c r="AK47" s="32">
        <v>2</v>
      </c>
      <c r="AL47" s="124"/>
      <c r="AM47" s="118"/>
      <c r="AN47" s="118"/>
      <c r="AO47" s="118"/>
      <c r="AQ47" s="184">
        <v>6</v>
      </c>
      <c r="AR47" s="32">
        <v>2</v>
      </c>
      <c r="AS47" s="111" t="s">
        <v>80</v>
      </c>
      <c r="AW47" s="30" t="s">
        <v>361</v>
      </c>
      <c r="AX47" s="70">
        <f t="shared" si="7"/>
        <v>40</v>
      </c>
      <c r="AY47" s="72"/>
      <c r="AZ47" s="151">
        <v>40</v>
      </c>
      <c r="BA47" s="171"/>
      <c r="BB47" s="171"/>
      <c r="BC47" s="159"/>
      <c r="BD47" s="37"/>
      <c r="BE47" s="36"/>
    </row>
    <row r="48" spans="1:58" ht="11.25" customHeight="1">
      <c r="A48" s="201">
        <v>43</v>
      </c>
      <c r="B48" s="118" t="s">
        <v>74</v>
      </c>
      <c r="C48" s="118">
        <v>30</v>
      </c>
      <c r="D48" s="32" t="s">
        <v>75</v>
      </c>
      <c r="E48" s="118" t="s">
        <v>201</v>
      </c>
      <c r="F48" s="31">
        <f t="shared" si="8"/>
        <v>31</v>
      </c>
      <c r="G48" s="119"/>
      <c r="H48" s="32">
        <v>2</v>
      </c>
      <c r="I48" s="118"/>
      <c r="J48" s="118"/>
      <c r="K48" s="118"/>
      <c r="L48" s="118"/>
      <c r="N48" s="136">
        <v>4</v>
      </c>
      <c r="O48" s="32">
        <v>7</v>
      </c>
      <c r="P48" s="109" t="s">
        <v>76</v>
      </c>
      <c r="Q48" s="32"/>
      <c r="R48" s="32"/>
      <c r="S48" s="30" t="s">
        <v>102</v>
      </c>
      <c r="T48" s="30" t="s">
        <v>361</v>
      </c>
      <c r="U48" s="70">
        <f t="shared" si="6"/>
        <v>126</v>
      </c>
      <c r="V48" s="156">
        <v>90</v>
      </c>
      <c r="W48" s="151">
        <v>36</v>
      </c>
      <c r="X48" s="72"/>
      <c r="Y48" s="171"/>
      <c r="Z48" s="159"/>
      <c r="AD48" s="201">
        <v>60</v>
      </c>
      <c r="AE48" s="118" t="s">
        <v>74</v>
      </c>
      <c r="AF48" s="118">
        <v>37</v>
      </c>
      <c r="AG48" s="32" t="s">
        <v>75</v>
      </c>
      <c r="AH48" s="118" t="s">
        <v>189</v>
      </c>
      <c r="AI48" s="31">
        <f t="shared" si="3"/>
        <v>43</v>
      </c>
      <c r="AJ48" s="119"/>
      <c r="AK48" s="32">
        <v>2</v>
      </c>
      <c r="AL48" s="118"/>
      <c r="AM48" s="118"/>
      <c r="AN48" s="118"/>
      <c r="AO48" s="118"/>
      <c r="AQ48" s="184">
        <v>6</v>
      </c>
      <c r="AR48" s="32">
        <v>3</v>
      </c>
      <c r="AS48" s="113" t="s">
        <v>85</v>
      </c>
      <c r="AT48" s="109" t="s">
        <v>76</v>
      </c>
      <c r="AU48" s="75"/>
      <c r="AW48" s="30" t="s">
        <v>361</v>
      </c>
      <c r="AX48" s="70">
        <f t="shared" si="7"/>
        <v>39</v>
      </c>
      <c r="AY48" s="72"/>
      <c r="AZ48" s="151">
        <v>39</v>
      </c>
      <c r="BA48" s="171"/>
      <c r="BB48" s="171"/>
      <c r="BC48" s="164"/>
      <c r="BD48" s="37"/>
      <c r="BE48" s="36"/>
    </row>
    <row r="49" spans="1:58" ht="11.25" customHeight="1">
      <c r="A49" s="201">
        <v>44</v>
      </c>
      <c r="B49" s="118" t="s">
        <v>74</v>
      </c>
      <c r="C49" s="118">
        <v>31</v>
      </c>
      <c r="D49" s="32" t="s">
        <v>75</v>
      </c>
      <c r="E49" s="118" t="s">
        <v>200</v>
      </c>
      <c r="F49" s="31">
        <f t="shared" si="8"/>
        <v>11</v>
      </c>
      <c r="G49" s="171">
        <v>1</v>
      </c>
      <c r="H49" s="118"/>
      <c r="I49" s="118"/>
      <c r="J49" s="118"/>
      <c r="K49" s="118"/>
      <c r="L49" s="118"/>
      <c r="N49" s="152">
        <v>2</v>
      </c>
      <c r="O49" s="32">
        <v>3</v>
      </c>
      <c r="P49" s="112" t="s">
        <v>91</v>
      </c>
      <c r="Q49" s="113" t="s">
        <v>85</v>
      </c>
      <c r="R49" s="32"/>
      <c r="T49" s="30" t="s">
        <v>361</v>
      </c>
      <c r="U49" s="70">
        <f t="shared" si="6"/>
        <v>121</v>
      </c>
      <c r="V49" s="151">
        <v>121</v>
      </c>
      <c r="W49" s="72"/>
      <c r="X49" s="72"/>
      <c r="Y49" s="171"/>
      <c r="Z49" s="159"/>
      <c r="AD49" s="201">
        <v>61</v>
      </c>
      <c r="AE49" s="118" t="s">
        <v>74</v>
      </c>
      <c r="AF49" s="118">
        <v>37</v>
      </c>
      <c r="AG49" s="32" t="s">
        <v>75</v>
      </c>
      <c r="AH49" s="118" t="s">
        <v>156</v>
      </c>
      <c r="AI49" s="31">
        <f t="shared" si="3"/>
        <v>44</v>
      </c>
      <c r="AJ49" s="119"/>
      <c r="AK49" s="32">
        <v>2</v>
      </c>
      <c r="AL49" s="132"/>
      <c r="AM49" s="118"/>
      <c r="AN49" s="118"/>
      <c r="AO49" s="118"/>
      <c r="AQ49" s="184">
        <v>6</v>
      </c>
      <c r="AR49" s="32">
        <v>4</v>
      </c>
      <c r="AS49" s="110" t="s">
        <v>77</v>
      </c>
      <c r="AU49" s="75"/>
      <c r="AW49" s="30" t="s">
        <v>361</v>
      </c>
      <c r="AX49" s="70">
        <f t="shared" si="7"/>
        <v>40</v>
      </c>
      <c r="AY49" s="72"/>
      <c r="AZ49" s="151">
        <v>40</v>
      </c>
      <c r="BA49" s="171"/>
      <c r="BB49" s="171"/>
      <c r="BC49" s="164"/>
      <c r="BD49" s="73"/>
      <c r="BE49" s="36"/>
    </row>
    <row r="50" spans="1:58" ht="11.25" customHeight="1">
      <c r="A50" s="201">
        <v>45</v>
      </c>
      <c r="B50" s="118" t="s">
        <v>74</v>
      </c>
      <c r="C50" s="118">
        <v>31</v>
      </c>
      <c r="D50" s="32" t="s">
        <v>75</v>
      </c>
      <c r="E50" s="118" t="s">
        <v>147</v>
      </c>
      <c r="F50" s="31">
        <f t="shared" si="8"/>
        <v>33</v>
      </c>
      <c r="G50" s="119"/>
      <c r="H50" s="32">
        <v>2</v>
      </c>
      <c r="I50" s="118"/>
      <c r="J50" s="118"/>
      <c r="K50" s="118"/>
      <c r="L50" s="118"/>
      <c r="N50" s="130">
        <v>5</v>
      </c>
      <c r="O50" s="32">
        <v>1</v>
      </c>
      <c r="P50" s="112" t="s">
        <v>91</v>
      </c>
      <c r="Q50" s="113" t="s">
        <v>85</v>
      </c>
      <c r="R50" s="32"/>
      <c r="S50" s="30" t="s">
        <v>157</v>
      </c>
      <c r="T50" s="30" t="s">
        <v>361</v>
      </c>
      <c r="U50" s="70">
        <f t="shared" si="6"/>
        <v>35</v>
      </c>
      <c r="V50" s="156">
        <v>5</v>
      </c>
      <c r="W50" s="151">
        <v>30</v>
      </c>
      <c r="X50" s="72"/>
      <c r="Y50" s="171"/>
      <c r="Z50" s="159"/>
      <c r="AD50" s="201">
        <v>73</v>
      </c>
      <c r="AE50" s="118" t="s">
        <v>74</v>
      </c>
      <c r="AF50" s="118">
        <v>44</v>
      </c>
      <c r="AG50" s="32" t="s">
        <v>75</v>
      </c>
      <c r="AH50" s="118" t="s">
        <v>211</v>
      </c>
      <c r="AI50" s="31">
        <f t="shared" si="3"/>
        <v>45</v>
      </c>
      <c r="AJ50" s="119"/>
      <c r="AK50" s="32">
        <v>2</v>
      </c>
      <c r="AL50" s="114"/>
      <c r="AM50" s="118"/>
      <c r="AN50" s="118"/>
      <c r="AO50" s="118"/>
      <c r="AQ50" s="184">
        <v>6</v>
      </c>
      <c r="AR50" s="32">
        <v>5</v>
      </c>
      <c r="AS50" s="111" t="s">
        <v>80</v>
      </c>
      <c r="AT50" s="110" t="s">
        <v>77</v>
      </c>
      <c r="AW50" s="30" t="s">
        <v>361</v>
      </c>
      <c r="AX50" s="70">
        <f t="shared" si="7"/>
        <v>38</v>
      </c>
      <c r="AY50" s="72"/>
      <c r="AZ50" s="151">
        <v>38</v>
      </c>
      <c r="BA50" s="171"/>
      <c r="BB50" s="171"/>
      <c r="BC50" s="159"/>
      <c r="BD50" s="73"/>
      <c r="BE50" s="74"/>
    </row>
    <row r="51" spans="1:58" ht="11.25" customHeight="1">
      <c r="A51" s="201">
        <v>46</v>
      </c>
      <c r="B51" s="118" t="s">
        <v>74</v>
      </c>
      <c r="C51" s="118">
        <v>32</v>
      </c>
      <c r="D51" s="32" t="s">
        <v>75</v>
      </c>
      <c r="E51" s="118" t="s">
        <v>206</v>
      </c>
      <c r="F51" s="31">
        <f t="shared" si="8"/>
        <v>34</v>
      </c>
      <c r="G51" s="119"/>
      <c r="H51" s="32">
        <v>2</v>
      </c>
      <c r="I51" s="118"/>
      <c r="J51" s="118"/>
      <c r="K51" s="118"/>
      <c r="L51" s="118"/>
      <c r="N51" s="130">
        <v>5</v>
      </c>
      <c r="O51" s="32">
        <v>2</v>
      </c>
      <c r="P51" s="112" t="s">
        <v>91</v>
      </c>
      <c r="Q51" s="32"/>
      <c r="R51" s="32"/>
      <c r="S51" s="30" t="s">
        <v>93</v>
      </c>
      <c r="T51" s="30" t="s">
        <v>361</v>
      </c>
      <c r="U51" s="70">
        <f t="shared" si="6"/>
        <v>40</v>
      </c>
      <c r="V51" s="72"/>
      <c r="W51" s="151">
        <v>40</v>
      </c>
      <c r="X51" s="72"/>
      <c r="Y51" s="171"/>
      <c r="Z51" s="159"/>
      <c r="AD51" s="201">
        <v>74</v>
      </c>
      <c r="AE51" s="118" t="s">
        <v>74</v>
      </c>
      <c r="AF51" s="118">
        <v>44</v>
      </c>
      <c r="AG51" s="32" t="s">
        <v>75</v>
      </c>
      <c r="AH51" s="118" t="s">
        <v>182</v>
      </c>
      <c r="AI51" s="31">
        <f t="shared" si="3"/>
        <v>46</v>
      </c>
      <c r="AJ51" s="119"/>
      <c r="AK51" s="32">
        <v>2</v>
      </c>
      <c r="AL51" s="114"/>
      <c r="AM51" s="118"/>
      <c r="AN51" s="118"/>
      <c r="AO51" s="118"/>
      <c r="AQ51" s="184">
        <v>6</v>
      </c>
      <c r="AR51" s="32">
        <v>6</v>
      </c>
      <c r="AS51" s="109" t="s">
        <v>76</v>
      </c>
      <c r="AT51" s="110" t="s">
        <v>77</v>
      </c>
      <c r="AW51" s="30" t="s">
        <v>361</v>
      </c>
      <c r="AX51" s="70">
        <f t="shared" si="7"/>
        <v>40</v>
      </c>
      <c r="AY51" s="72"/>
      <c r="AZ51" s="151">
        <v>40</v>
      </c>
      <c r="BA51" s="171"/>
      <c r="BB51" s="171"/>
      <c r="BC51" s="159"/>
      <c r="BD51" s="37"/>
      <c r="BE51" s="74"/>
    </row>
    <row r="52" spans="1:58" ht="11.25" customHeight="1">
      <c r="A52" s="201">
        <v>47</v>
      </c>
      <c r="B52" s="118" t="s">
        <v>74</v>
      </c>
      <c r="C52" s="118">
        <v>32</v>
      </c>
      <c r="D52" s="32" t="s">
        <v>75</v>
      </c>
      <c r="E52" s="118" t="s">
        <v>148</v>
      </c>
      <c r="F52" s="31">
        <f t="shared" si="8"/>
        <v>35</v>
      </c>
      <c r="G52" s="119"/>
      <c r="H52" s="32">
        <v>2</v>
      </c>
      <c r="I52" s="118"/>
      <c r="J52" s="118"/>
      <c r="K52" s="118"/>
      <c r="L52" s="118"/>
      <c r="N52" s="130">
        <v>5</v>
      </c>
      <c r="O52" s="32">
        <v>3</v>
      </c>
      <c r="P52" s="110" t="s">
        <v>77</v>
      </c>
      <c r="Q52" s="113" t="s">
        <v>85</v>
      </c>
      <c r="R52" s="32"/>
      <c r="T52" s="30" t="s">
        <v>361</v>
      </c>
      <c r="U52" s="70">
        <f t="shared" si="6"/>
        <v>83</v>
      </c>
      <c r="V52" s="72"/>
      <c r="W52" s="151">
        <v>83</v>
      </c>
      <c r="X52" s="72"/>
      <c r="Y52" s="171"/>
      <c r="Z52" s="159"/>
      <c r="AD52" s="201">
        <v>76</v>
      </c>
      <c r="AE52" s="118" t="s">
        <v>74</v>
      </c>
      <c r="AF52" s="118">
        <v>45</v>
      </c>
      <c r="AG52" s="32" t="s">
        <v>75</v>
      </c>
      <c r="AH52" s="118" t="s">
        <v>151</v>
      </c>
      <c r="AI52" s="31">
        <f t="shared" si="3"/>
        <v>47</v>
      </c>
      <c r="AJ52" s="119"/>
      <c r="AK52" s="32">
        <v>2</v>
      </c>
      <c r="AL52" s="118"/>
      <c r="AM52" s="118"/>
      <c r="AN52" s="118"/>
      <c r="AO52" s="118"/>
      <c r="AQ52" s="184">
        <v>6</v>
      </c>
      <c r="AR52" s="32">
        <v>7</v>
      </c>
      <c r="AS52" s="112" t="s">
        <v>91</v>
      </c>
      <c r="AT52" s="113" t="s">
        <v>85</v>
      </c>
      <c r="AV52" s="30" t="s">
        <v>104</v>
      </c>
      <c r="AW52" s="30" t="s">
        <v>361</v>
      </c>
      <c r="AX52" s="70">
        <f t="shared" si="7"/>
        <v>78</v>
      </c>
      <c r="AY52" s="72"/>
      <c r="AZ52" s="151">
        <v>78</v>
      </c>
      <c r="BA52" s="171"/>
      <c r="BB52" s="171"/>
      <c r="BC52" s="159"/>
      <c r="BD52" s="37"/>
      <c r="BE52" s="36"/>
      <c r="BF52" s="222"/>
    </row>
    <row r="53" spans="1:58" ht="11.25" customHeight="1">
      <c r="A53" s="201">
        <v>48</v>
      </c>
      <c r="B53" s="118" t="s">
        <v>74</v>
      </c>
      <c r="C53" s="118">
        <v>32</v>
      </c>
      <c r="D53" s="32" t="s">
        <v>75</v>
      </c>
      <c r="E53" s="118" t="s">
        <v>149</v>
      </c>
      <c r="F53" s="31">
        <f t="shared" si="8"/>
        <v>36</v>
      </c>
      <c r="G53" s="119"/>
      <c r="H53" s="32">
        <v>2</v>
      </c>
      <c r="I53" s="118"/>
      <c r="J53" s="118"/>
      <c r="K53" s="118"/>
      <c r="L53" s="118"/>
      <c r="N53" s="130">
        <v>5</v>
      </c>
      <c r="O53" s="32">
        <v>4</v>
      </c>
      <c r="P53" s="108" t="s">
        <v>79</v>
      </c>
      <c r="Q53" s="112" t="s">
        <v>91</v>
      </c>
      <c r="R53" s="32"/>
      <c r="T53" s="30" t="s">
        <v>361</v>
      </c>
      <c r="U53" s="70">
        <f t="shared" si="6"/>
        <v>35</v>
      </c>
      <c r="V53" s="72"/>
      <c r="W53" s="151">
        <v>35</v>
      </c>
      <c r="X53" s="72"/>
      <c r="Y53" s="171"/>
      <c r="Z53" s="159"/>
      <c r="AD53" s="201">
        <v>95</v>
      </c>
      <c r="AE53" s="218" t="s">
        <v>292</v>
      </c>
      <c r="AF53" s="218">
        <v>16</v>
      </c>
      <c r="AG53" s="217" t="s">
        <v>293</v>
      </c>
      <c r="AH53" s="218">
        <v>16</v>
      </c>
      <c r="AI53" s="218">
        <f t="shared" si="3"/>
        <v>48</v>
      </c>
      <c r="AJ53" s="219"/>
      <c r="AK53" s="217">
        <v>2</v>
      </c>
      <c r="AL53" s="218"/>
      <c r="AM53" s="218"/>
      <c r="AN53" s="218"/>
      <c r="AO53" s="218"/>
      <c r="AP53" s="217"/>
      <c r="AQ53" s="220">
        <v>6</v>
      </c>
      <c r="AR53" s="217">
        <v>8</v>
      </c>
      <c r="AS53" s="221" t="s">
        <v>83</v>
      </c>
      <c r="AT53" s="217"/>
      <c r="AU53" s="222"/>
      <c r="AV53" s="222" t="s">
        <v>294</v>
      </c>
      <c r="AW53" s="30" t="s">
        <v>361</v>
      </c>
      <c r="AX53" s="223">
        <f t="shared" si="7"/>
        <v>0</v>
      </c>
      <c r="AY53" s="224"/>
      <c r="AZ53" s="225" t="s">
        <v>308</v>
      </c>
      <c r="BA53" s="226"/>
      <c r="BB53" s="226"/>
      <c r="BC53" s="227"/>
      <c r="BD53" s="228"/>
      <c r="BE53" s="229"/>
    </row>
    <row r="54" spans="1:58" ht="11.25" customHeight="1">
      <c r="A54" s="201">
        <v>49</v>
      </c>
      <c r="B54" s="118" t="s">
        <v>74</v>
      </c>
      <c r="C54" s="118">
        <v>33</v>
      </c>
      <c r="D54" s="32" t="s">
        <v>75</v>
      </c>
      <c r="E54" s="118" t="s">
        <v>207</v>
      </c>
      <c r="F54" s="31">
        <f t="shared" si="8"/>
        <v>12</v>
      </c>
      <c r="G54" s="171">
        <v>1</v>
      </c>
      <c r="H54" s="118"/>
      <c r="I54" s="118"/>
      <c r="J54" s="118"/>
      <c r="K54" s="118"/>
      <c r="L54" s="118"/>
      <c r="N54" s="152">
        <v>2</v>
      </c>
      <c r="O54" s="32">
        <v>4</v>
      </c>
      <c r="P54" s="111" t="s">
        <v>80</v>
      </c>
      <c r="Q54" s="110" t="s">
        <v>77</v>
      </c>
      <c r="R54" s="32"/>
      <c r="S54" s="30" t="s">
        <v>93</v>
      </c>
      <c r="T54" s="30" t="s">
        <v>361</v>
      </c>
      <c r="U54" s="70">
        <f t="shared" si="6"/>
        <v>153</v>
      </c>
      <c r="V54" s="151">
        <v>153</v>
      </c>
      <c r="W54" s="158"/>
      <c r="X54" s="171"/>
      <c r="Y54" s="171"/>
      <c r="Z54" s="159"/>
      <c r="AD54" s="201">
        <v>3</v>
      </c>
      <c r="AE54" s="118" t="s">
        <v>74</v>
      </c>
      <c r="AF54" s="118">
        <v>2</v>
      </c>
      <c r="AG54" s="32" t="s">
        <v>75</v>
      </c>
      <c r="AH54" s="32" t="s">
        <v>161</v>
      </c>
      <c r="AI54" s="31">
        <v>1</v>
      </c>
      <c r="AJ54" s="171"/>
      <c r="AK54" s="32"/>
      <c r="AL54" s="118">
        <v>3</v>
      </c>
      <c r="AM54" s="118"/>
      <c r="AQ54" s="194">
        <v>7</v>
      </c>
      <c r="AR54" s="32">
        <v>1</v>
      </c>
      <c r="AS54" s="108" t="s">
        <v>79</v>
      </c>
      <c r="AU54" s="32"/>
      <c r="AW54" s="30" t="s">
        <v>362</v>
      </c>
      <c r="AX54" s="70">
        <f t="shared" si="7"/>
        <v>40</v>
      </c>
      <c r="AY54" s="155"/>
      <c r="AZ54" s="155"/>
      <c r="BA54" s="196">
        <v>40</v>
      </c>
      <c r="BB54" s="283"/>
      <c r="BC54" s="159"/>
      <c r="BD54" s="37"/>
      <c r="BE54" s="36"/>
    </row>
    <row r="55" spans="1:58" ht="11.25" customHeight="1">
      <c r="A55" s="201">
        <v>50</v>
      </c>
      <c r="B55" s="118" t="s">
        <v>74</v>
      </c>
      <c r="C55" s="118">
        <v>33</v>
      </c>
      <c r="D55" s="32" t="s">
        <v>75</v>
      </c>
      <c r="E55" s="118" t="s">
        <v>172</v>
      </c>
      <c r="F55" s="31">
        <f t="shared" si="8"/>
        <v>37</v>
      </c>
      <c r="G55" s="119"/>
      <c r="H55" s="32">
        <v>2</v>
      </c>
      <c r="I55" s="118"/>
      <c r="J55" s="118"/>
      <c r="K55" s="118"/>
      <c r="L55" s="118"/>
      <c r="N55" s="130">
        <v>5</v>
      </c>
      <c r="O55" s="32">
        <v>5</v>
      </c>
      <c r="P55" s="108" t="s">
        <v>79</v>
      </c>
      <c r="Q55" s="112" t="s">
        <v>91</v>
      </c>
      <c r="R55" s="32"/>
      <c r="T55" s="30" t="s">
        <v>361</v>
      </c>
      <c r="U55" s="70">
        <f t="shared" si="6"/>
        <v>70</v>
      </c>
      <c r="V55" s="156">
        <v>69</v>
      </c>
      <c r="W55" s="151">
        <v>1</v>
      </c>
      <c r="X55" s="72"/>
      <c r="Y55" s="171"/>
      <c r="Z55" s="159"/>
      <c r="AD55" s="201">
        <v>9</v>
      </c>
      <c r="AE55" s="118" t="s">
        <v>74</v>
      </c>
      <c r="AF55" s="118">
        <v>6</v>
      </c>
      <c r="AG55" s="32" t="s">
        <v>75</v>
      </c>
      <c r="AH55" s="32">
        <v>6</v>
      </c>
      <c r="AI55" s="31">
        <v>2</v>
      </c>
      <c r="AJ55" s="171"/>
      <c r="AK55" s="32"/>
      <c r="AL55" s="118">
        <v>3</v>
      </c>
      <c r="AM55" s="118"/>
      <c r="AQ55" s="194">
        <v>7</v>
      </c>
      <c r="AR55" s="32">
        <v>2</v>
      </c>
      <c r="AS55" s="32" t="s">
        <v>219</v>
      </c>
      <c r="AT55" s="32" t="s">
        <v>220</v>
      </c>
      <c r="AU55" s="32"/>
      <c r="AV55" s="30" t="s">
        <v>89</v>
      </c>
      <c r="AW55" s="30" t="s">
        <v>362</v>
      </c>
      <c r="AX55" s="70">
        <f t="shared" si="7"/>
        <v>217</v>
      </c>
      <c r="AY55" s="157">
        <v>28</v>
      </c>
      <c r="AZ55" s="157">
        <v>92</v>
      </c>
      <c r="BA55" s="196">
        <v>93</v>
      </c>
      <c r="BB55" s="157">
        <v>4</v>
      </c>
      <c r="BC55" s="159"/>
      <c r="BD55" s="37"/>
      <c r="BE55" s="36"/>
    </row>
    <row r="56" spans="1:58" ht="11.25" customHeight="1">
      <c r="A56" s="201">
        <v>51</v>
      </c>
      <c r="B56" s="118" t="s">
        <v>74</v>
      </c>
      <c r="C56" s="118">
        <v>34</v>
      </c>
      <c r="D56" s="32" t="s">
        <v>75</v>
      </c>
      <c r="E56" s="118" t="s">
        <v>208</v>
      </c>
      <c r="F56" s="31">
        <f t="shared" si="8"/>
        <v>38</v>
      </c>
      <c r="G56" s="119"/>
      <c r="H56" s="32">
        <v>2</v>
      </c>
      <c r="I56" s="118"/>
      <c r="J56" s="126"/>
      <c r="K56" s="128"/>
      <c r="L56" s="118"/>
      <c r="N56" s="130">
        <v>5</v>
      </c>
      <c r="O56" s="32">
        <v>6</v>
      </c>
      <c r="P56" s="109" t="s">
        <v>76</v>
      </c>
      <c r="Q56" s="113" t="s">
        <v>85</v>
      </c>
      <c r="S56" s="30" t="s">
        <v>111</v>
      </c>
      <c r="T56" s="30" t="s">
        <v>361</v>
      </c>
      <c r="U56" s="70">
        <f t="shared" si="6"/>
        <v>79</v>
      </c>
      <c r="V56" s="72"/>
      <c r="W56" s="151">
        <v>79</v>
      </c>
      <c r="X56" s="171"/>
      <c r="Y56" s="171"/>
      <c r="Z56" s="159"/>
      <c r="AD56" s="201">
        <v>34</v>
      </c>
      <c r="AE56" s="118" t="s">
        <v>74</v>
      </c>
      <c r="AF56" s="118">
        <v>22</v>
      </c>
      <c r="AG56" s="32" t="s">
        <v>75</v>
      </c>
      <c r="AH56" s="32" t="s">
        <v>170</v>
      </c>
      <c r="AI56" s="31">
        <v>3</v>
      </c>
      <c r="AJ56" s="171"/>
      <c r="AK56" s="32"/>
      <c r="AL56" s="118">
        <v>3</v>
      </c>
      <c r="AM56" s="118"/>
      <c r="AQ56" s="194">
        <v>7</v>
      </c>
      <c r="AR56" s="32">
        <v>3</v>
      </c>
      <c r="AS56" s="108" t="s">
        <v>79</v>
      </c>
      <c r="AT56" s="109" t="s">
        <v>76</v>
      </c>
      <c r="AU56" s="32"/>
      <c r="AW56" s="30" t="s">
        <v>362</v>
      </c>
      <c r="AX56" s="70">
        <f t="shared" si="7"/>
        <v>50</v>
      </c>
      <c r="AY56" s="72"/>
      <c r="AZ56" s="72"/>
      <c r="BA56" s="160">
        <v>50</v>
      </c>
      <c r="BB56" s="171"/>
      <c r="BC56" s="159"/>
      <c r="BD56" s="37"/>
      <c r="BE56" s="36"/>
    </row>
    <row r="57" spans="1:58" ht="11.25" customHeight="1">
      <c r="A57" s="201">
        <v>52</v>
      </c>
      <c r="B57" s="118" t="s">
        <v>74</v>
      </c>
      <c r="C57" s="118">
        <v>34</v>
      </c>
      <c r="D57" s="32" t="s">
        <v>75</v>
      </c>
      <c r="E57" s="124" t="s">
        <v>180</v>
      </c>
      <c r="F57" s="31">
        <v>6</v>
      </c>
      <c r="G57" s="140"/>
      <c r="H57" s="125"/>
      <c r="I57" s="118">
        <v>3</v>
      </c>
      <c r="J57" s="132"/>
      <c r="K57" s="128"/>
      <c r="L57" s="118"/>
      <c r="N57" s="194">
        <v>7</v>
      </c>
      <c r="O57" s="32">
        <v>6</v>
      </c>
      <c r="P57" s="109" t="s">
        <v>76</v>
      </c>
      <c r="Q57" s="113" t="s">
        <v>85</v>
      </c>
      <c r="R57" s="30">
        <v>3</v>
      </c>
      <c r="T57" s="30" t="s">
        <v>362</v>
      </c>
      <c r="U57" s="70">
        <f t="shared" si="6"/>
        <v>41</v>
      </c>
      <c r="V57" s="72"/>
      <c r="W57" s="72"/>
      <c r="X57" s="160">
        <v>41</v>
      </c>
      <c r="Y57" s="171"/>
      <c r="Z57" s="159"/>
      <c r="AD57" s="201">
        <v>37</v>
      </c>
      <c r="AE57" s="118" t="s">
        <v>74</v>
      </c>
      <c r="AF57" s="118">
        <v>25</v>
      </c>
      <c r="AG57" s="32" t="s">
        <v>75</v>
      </c>
      <c r="AH57" s="118">
        <v>25</v>
      </c>
      <c r="AI57" s="31">
        <v>4</v>
      </c>
      <c r="AJ57" s="119"/>
      <c r="AK57" s="118"/>
      <c r="AL57" s="118">
        <v>3</v>
      </c>
      <c r="AM57" s="118"/>
      <c r="AN57" s="118"/>
      <c r="AO57" s="118"/>
      <c r="AQ57" s="194">
        <v>7</v>
      </c>
      <c r="AR57" s="32">
        <v>4</v>
      </c>
      <c r="AS57" s="109" t="s">
        <v>76</v>
      </c>
      <c r="AT57" s="113" t="s">
        <v>85</v>
      </c>
      <c r="AU57" s="75"/>
      <c r="AV57" s="30" t="s">
        <v>109</v>
      </c>
      <c r="AW57" s="30" t="s">
        <v>362</v>
      </c>
      <c r="AX57" s="70">
        <f t="shared" si="7"/>
        <v>270</v>
      </c>
      <c r="AY57" s="72"/>
      <c r="AZ57" s="72"/>
      <c r="BA57" s="160">
        <v>270</v>
      </c>
      <c r="BB57" s="171"/>
      <c r="BC57" s="164"/>
      <c r="BD57" s="37"/>
      <c r="BE57" s="36"/>
    </row>
    <row r="58" spans="1:58" ht="11.25" customHeight="1">
      <c r="A58" s="201">
        <v>53</v>
      </c>
      <c r="B58" s="118" t="s">
        <v>74</v>
      </c>
      <c r="C58" s="118">
        <v>34</v>
      </c>
      <c r="D58" s="32" t="s">
        <v>75</v>
      </c>
      <c r="E58" s="124" t="s">
        <v>152</v>
      </c>
      <c r="F58" s="31">
        <v>7</v>
      </c>
      <c r="G58" s="140"/>
      <c r="H58" s="124"/>
      <c r="I58" s="118">
        <v>3</v>
      </c>
      <c r="J58" s="132"/>
      <c r="K58" s="128"/>
      <c r="L58" s="118"/>
      <c r="M58" s="118"/>
      <c r="N58" s="194">
        <v>7</v>
      </c>
      <c r="O58" s="32">
        <v>7</v>
      </c>
      <c r="P58" s="108" t="s">
        <v>79</v>
      </c>
      <c r="Q58" s="111" t="s">
        <v>80</v>
      </c>
      <c r="T58" s="30" t="s">
        <v>362</v>
      </c>
      <c r="U58" s="70">
        <f t="shared" si="6"/>
        <v>40</v>
      </c>
      <c r="V58" s="72"/>
      <c r="W58" s="72"/>
      <c r="X58" s="160">
        <v>40</v>
      </c>
      <c r="Y58" s="171"/>
      <c r="Z58" s="159"/>
      <c r="AD58" s="201">
        <v>38</v>
      </c>
      <c r="AE58" s="118" t="s">
        <v>74</v>
      </c>
      <c r="AF58" s="118">
        <v>26</v>
      </c>
      <c r="AG58" s="32" t="s">
        <v>75</v>
      </c>
      <c r="AH58" s="118">
        <v>26</v>
      </c>
      <c r="AI58" s="31">
        <v>5</v>
      </c>
      <c r="AJ58" s="119"/>
      <c r="AK58" s="118"/>
      <c r="AL58" s="118">
        <v>3</v>
      </c>
      <c r="AM58" s="118"/>
      <c r="AN58" s="118"/>
      <c r="AO58" s="118"/>
      <c r="AQ58" s="194">
        <v>7</v>
      </c>
      <c r="AR58" s="32">
        <v>5</v>
      </c>
      <c r="AS58" s="111" t="s">
        <v>80</v>
      </c>
      <c r="AT58" s="110" t="s">
        <v>77</v>
      </c>
      <c r="AU58" s="32"/>
      <c r="AV58" s="30" t="s">
        <v>110</v>
      </c>
      <c r="AW58" s="30" t="s">
        <v>362</v>
      </c>
      <c r="AX58" s="70">
        <f t="shared" si="7"/>
        <v>279</v>
      </c>
      <c r="AY58" s="72"/>
      <c r="AZ58" s="72"/>
      <c r="BA58" s="160">
        <v>279</v>
      </c>
      <c r="BB58" s="171"/>
      <c r="BC58" s="159"/>
      <c r="BD58" s="73"/>
      <c r="BE58" s="36"/>
    </row>
    <row r="59" spans="1:58" ht="11.25" customHeight="1">
      <c r="A59" s="201">
        <v>54</v>
      </c>
      <c r="B59" s="118" t="s">
        <v>74</v>
      </c>
      <c r="C59" s="118">
        <v>35</v>
      </c>
      <c r="D59" s="32" t="s">
        <v>75</v>
      </c>
      <c r="E59" s="118" t="s">
        <v>209</v>
      </c>
      <c r="F59" s="31">
        <f>SUM((N59-1)*8)+O59</f>
        <v>39</v>
      </c>
      <c r="G59" s="119"/>
      <c r="H59" s="32">
        <v>2</v>
      </c>
      <c r="I59" s="126"/>
      <c r="J59" s="126"/>
      <c r="K59" s="128"/>
      <c r="L59" s="118"/>
      <c r="N59" s="130">
        <v>5</v>
      </c>
      <c r="O59" s="32">
        <v>7</v>
      </c>
      <c r="P59" s="110" t="s">
        <v>77</v>
      </c>
      <c r="Q59" s="113" t="s">
        <v>85</v>
      </c>
      <c r="S59" s="30" t="s">
        <v>113</v>
      </c>
      <c r="T59" s="30" t="s">
        <v>361</v>
      </c>
      <c r="U59" s="70">
        <f t="shared" si="6"/>
        <v>79</v>
      </c>
      <c r="V59" s="72"/>
      <c r="W59" s="151">
        <v>79</v>
      </c>
      <c r="X59" s="171"/>
      <c r="Y59" s="171"/>
      <c r="Z59" s="159"/>
      <c r="AD59" s="201">
        <v>52</v>
      </c>
      <c r="AE59" s="118" t="s">
        <v>74</v>
      </c>
      <c r="AF59" s="118">
        <v>34</v>
      </c>
      <c r="AG59" s="32" t="s">
        <v>75</v>
      </c>
      <c r="AH59" s="124" t="s">
        <v>180</v>
      </c>
      <c r="AI59" s="31">
        <v>6</v>
      </c>
      <c r="AJ59" s="140"/>
      <c r="AK59" s="125"/>
      <c r="AL59" s="118">
        <v>3</v>
      </c>
      <c r="AM59" s="132"/>
      <c r="AN59" s="128"/>
      <c r="AO59" s="118"/>
      <c r="AQ59" s="194">
        <v>7</v>
      </c>
      <c r="AR59" s="32">
        <v>6</v>
      </c>
      <c r="AS59" s="109" t="s">
        <v>76</v>
      </c>
      <c r="AT59" s="113" t="s">
        <v>85</v>
      </c>
      <c r="AU59" s="30">
        <v>3</v>
      </c>
      <c r="AW59" s="30" t="s">
        <v>362</v>
      </c>
      <c r="AX59" s="70">
        <f t="shared" si="7"/>
        <v>41</v>
      </c>
      <c r="AY59" s="72"/>
      <c r="AZ59" s="72"/>
      <c r="BA59" s="160">
        <v>41</v>
      </c>
      <c r="BB59" s="171"/>
      <c r="BC59" s="159"/>
      <c r="BD59" s="37"/>
      <c r="BE59" s="36"/>
      <c r="BF59" s="75"/>
    </row>
    <row r="60" spans="1:58" ht="11.25" customHeight="1">
      <c r="A60" s="201">
        <v>55</v>
      </c>
      <c r="B60" s="118" t="s">
        <v>74</v>
      </c>
      <c r="C60" s="118">
        <v>35</v>
      </c>
      <c r="D60" s="32" t="s">
        <v>75</v>
      </c>
      <c r="E60" s="124" t="s">
        <v>181</v>
      </c>
      <c r="F60" s="31">
        <v>9</v>
      </c>
      <c r="G60" s="140"/>
      <c r="H60" s="125"/>
      <c r="I60" s="118">
        <v>3</v>
      </c>
      <c r="J60" s="132"/>
      <c r="K60" s="128"/>
      <c r="L60" s="118"/>
      <c r="N60" s="129">
        <v>8</v>
      </c>
      <c r="O60" s="32">
        <v>1</v>
      </c>
      <c r="P60" s="110" t="s">
        <v>77</v>
      </c>
      <c r="Q60" s="113" t="s">
        <v>85</v>
      </c>
      <c r="R60" s="30">
        <v>3</v>
      </c>
      <c r="T60" s="30" t="s">
        <v>362</v>
      </c>
      <c r="U60" s="70">
        <f t="shared" si="6"/>
        <v>41</v>
      </c>
      <c r="V60" s="72"/>
      <c r="W60" s="72"/>
      <c r="X60" s="160">
        <v>41</v>
      </c>
      <c r="Y60" s="171"/>
      <c r="Z60" s="159"/>
      <c r="AD60" s="201">
        <v>53</v>
      </c>
      <c r="AE60" s="118" t="s">
        <v>74</v>
      </c>
      <c r="AF60" s="118">
        <v>34</v>
      </c>
      <c r="AG60" s="32" t="s">
        <v>75</v>
      </c>
      <c r="AH60" s="124" t="s">
        <v>152</v>
      </c>
      <c r="AI60" s="31">
        <v>7</v>
      </c>
      <c r="AJ60" s="140"/>
      <c r="AK60" s="124"/>
      <c r="AL60" s="118">
        <v>3</v>
      </c>
      <c r="AM60" s="132"/>
      <c r="AN60" s="128"/>
      <c r="AO60" s="118"/>
      <c r="AP60" s="118"/>
      <c r="AQ60" s="194">
        <v>7</v>
      </c>
      <c r="AR60" s="32">
        <v>7</v>
      </c>
      <c r="AS60" s="108" t="s">
        <v>79</v>
      </c>
      <c r="AT60" s="111" t="s">
        <v>80</v>
      </c>
      <c r="AW60" s="30" t="s">
        <v>362</v>
      </c>
      <c r="AX60" s="70">
        <f t="shared" si="7"/>
        <v>40</v>
      </c>
      <c r="AY60" s="72"/>
      <c r="AZ60" s="72"/>
      <c r="BA60" s="160">
        <v>40</v>
      </c>
      <c r="BB60" s="171"/>
      <c r="BC60" s="159"/>
      <c r="BD60" s="37"/>
      <c r="BE60" s="36"/>
      <c r="BF60" s="75"/>
    </row>
    <row r="61" spans="1:58" ht="11.25" customHeight="1">
      <c r="A61" s="201">
        <v>56</v>
      </c>
      <c r="B61" s="118" t="s">
        <v>74</v>
      </c>
      <c r="C61" s="118">
        <v>35</v>
      </c>
      <c r="D61" s="32" t="s">
        <v>75</v>
      </c>
      <c r="E61" s="124" t="s">
        <v>153</v>
      </c>
      <c r="F61" s="31">
        <v>10</v>
      </c>
      <c r="G61" s="140"/>
      <c r="H61" s="124"/>
      <c r="I61" s="118">
        <v>3</v>
      </c>
      <c r="J61" s="132"/>
      <c r="K61" s="128"/>
      <c r="L61" s="118"/>
      <c r="N61" s="129">
        <v>8</v>
      </c>
      <c r="O61" s="32">
        <v>2</v>
      </c>
      <c r="P61" s="110" t="s">
        <v>77</v>
      </c>
      <c r="Q61" s="112" t="s">
        <v>91</v>
      </c>
      <c r="T61" s="30" t="s">
        <v>362</v>
      </c>
      <c r="U61" s="70">
        <f t="shared" si="6"/>
        <v>40</v>
      </c>
      <c r="V61" s="72"/>
      <c r="W61" s="72"/>
      <c r="X61" s="160">
        <v>40</v>
      </c>
      <c r="Y61" s="171"/>
      <c r="Z61" s="159"/>
      <c r="AD61" s="201">
        <v>96</v>
      </c>
      <c r="AE61" s="118" t="s">
        <v>292</v>
      </c>
      <c r="AF61" s="118">
        <v>17</v>
      </c>
      <c r="AG61" s="32" t="s">
        <v>293</v>
      </c>
      <c r="AH61" s="124">
        <v>17</v>
      </c>
      <c r="AI61" s="31">
        <v>8</v>
      </c>
      <c r="AJ61" s="140"/>
      <c r="AK61" s="124"/>
      <c r="AL61" s="118">
        <v>3</v>
      </c>
      <c r="AM61" s="132"/>
      <c r="AN61" s="128"/>
      <c r="AO61" s="118"/>
      <c r="AP61" s="118"/>
      <c r="AQ61" s="194">
        <v>7</v>
      </c>
      <c r="AR61" s="32">
        <v>8</v>
      </c>
      <c r="AS61" s="111" t="s">
        <v>80</v>
      </c>
      <c r="AV61" s="30" t="s">
        <v>294</v>
      </c>
      <c r="AW61" s="30" t="s">
        <v>362</v>
      </c>
      <c r="AX61" s="70">
        <f t="shared" si="7"/>
        <v>0</v>
      </c>
      <c r="AY61" s="72"/>
      <c r="AZ61" s="72"/>
      <c r="BA61" s="160" t="s">
        <v>306</v>
      </c>
      <c r="BB61" s="171"/>
      <c r="BC61" s="159"/>
      <c r="BD61" s="37"/>
      <c r="BE61" s="36"/>
      <c r="BF61" s="75"/>
    </row>
    <row r="62" spans="1:58" ht="11.25" customHeight="1">
      <c r="A62" s="201">
        <v>57</v>
      </c>
      <c r="B62" s="118" t="s">
        <v>74</v>
      </c>
      <c r="C62" s="118">
        <v>36</v>
      </c>
      <c r="D62" s="32" t="s">
        <v>75</v>
      </c>
      <c r="E62" s="118" t="s">
        <v>188</v>
      </c>
      <c r="F62" s="31">
        <f>SUM((N62-1)*8)+O62</f>
        <v>41</v>
      </c>
      <c r="G62" s="119"/>
      <c r="H62" s="32">
        <v>2</v>
      </c>
      <c r="I62" s="118"/>
      <c r="J62" s="118"/>
      <c r="K62" s="118"/>
      <c r="L62" s="118"/>
      <c r="N62" s="184">
        <v>6</v>
      </c>
      <c r="O62" s="32">
        <v>1</v>
      </c>
      <c r="P62" s="111" t="s">
        <v>80</v>
      </c>
      <c r="Q62" s="112" t="s">
        <v>91</v>
      </c>
      <c r="T62" s="30" t="s">
        <v>361</v>
      </c>
      <c r="U62" s="70">
        <f t="shared" si="6"/>
        <v>39</v>
      </c>
      <c r="V62" s="72"/>
      <c r="W62" s="151">
        <v>39</v>
      </c>
      <c r="X62" s="171"/>
      <c r="Y62" s="171"/>
      <c r="Z62" s="159"/>
      <c r="AC62" s="75"/>
      <c r="AD62" s="201">
        <v>55</v>
      </c>
      <c r="AE62" s="118" t="s">
        <v>74</v>
      </c>
      <c r="AF62" s="118">
        <v>35</v>
      </c>
      <c r="AG62" s="32" t="s">
        <v>75</v>
      </c>
      <c r="AH62" s="124" t="s">
        <v>181</v>
      </c>
      <c r="AI62" s="31">
        <v>9</v>
      </c>
      <c r="AJ62" s="140"/>
      <c r="AK62" s="125"/>
      <c r="AL62" s="118">
        <v>3</v>
      </c>
      <c r="AM62" s="132"/>
      <c r="AN62" s="128"/>
      <c r="AO62" s="118"/>
      <c r="AQ62" s="129">
        <v>8</v>
      </c>
      <c r="AR62" s="32">
        <v>1</v>
      </c>
      <c r="AS62" s="110" t="s">
        <v>77</v>
      </c>
      <c r="AT62" s="113" t="s">
        <v>85</v>
      </c>
      <c r="AU62" s="30">
        <v>3</v>
      </c>
      <c r="AW62" s="30" t="s">
        <v>362</v>
      </c>
      <c r="AX62" s="70">
        <f t="shared" si="7"/>
        <v>41</v>
      </c>
      <c r="AY62" s="72"/>
      <c r="AZ62" s="72"/>
      <c r="BA62" s="160">
        <v>41</v>
      </c>
      <c r="BB62" s="171"/>
      <c r="BC62" s="159"/>
      <c r="BD62" s="37"/>
      <c r="BE62" s="36"/>
    </row>
    <row r="63" spans="1:58" ht="11.25" customHeight="1">
      <c r="A63" s="201">
        <v>58</v>
      </c>
      <c r="B63" s="118" t="s">
        <v>74</v>
      </c>
      <c r="C63" s="118">
        <v>36</v>
      </c>
      <c r="D63" s="32" t="s">
        <v>75</v>
      </c>
      <c r="E63" s="118" t="s">
        <v>154</v>
      </c>
      <c r="F63" s="31">
        <f>SUM((N63-1)*8)+O63</f>
        <v>42</v>
      </c>
      <c r="G63" s="119"/>
      <c r="H63" s="32">
        <v>2</v>
      </c>
      <c r="I63" s="124"/>
      <c r="J63" s="118"/>
      <c r="K63" s="118"/>
      <c r="L63" s="118"/>
      <c r="N63" s="184">
        <v>6</v>
      </c>
      <c r="O63" s="32">
        <v>2</v>
      </c>
      <c r="P63" s="111" t="s">
        <v>80</v>
      </c>
      <c r="Q63" s="32"/>
      <c r="T63" s="30" t="s">
        <v>361</v>
      </c>
      <c r="U63" s="70">
        <f t="shared" si="6"/>
        <v>40</v>
      </c>
      <c r="V63" s="72"/>
      <c r="W63" s="151">
        <v>40</v>
      </c>
      <c r="X63" s="171"/>
      <c r="Y63" s="171"/>
      <c r="Z63" s="159"/>
      <c r="AC63" s="75"/>
      <c r="AD63" s="201">
        <v>56</v>
      </c>
      <c r="AE63" s="118" t="s">
        <v>74</v>
      </c>
      <c r="AF63" s="118">
        <v>35</v>
      </c>
      <c r="AG63" s="32" t="s">
        <v>75</v>
      </c>
      <c r="AH63" s="124" t="s">
        <v>153</v>
      </c>
      <c r="AI63" s="31">
        <v>10</v>
      </c>
      <c r="AJ63" s="140"/>
      <c r="AK63" s="124"/>
      <c r="AL63" s="118">
        <v>3</v>
      </c>
      <c r="AM63" s="132"/>
      <c r="AN63" s="128"/>
      <c r="AO63" s="118"/>
      <c r="AQ63" s="129">
        <v>8</v>
      </c>
      <c r="AR63" s="32">
        <v>2</v>
      </c>
      <c r="AS63" s="110" t="s">
        <v>77</v>
      </c>
      <c r="AT63" s="112" t="s">
        <v>91</v>
      </c>
      <c r="AW63" s="30" t="s">
        <v>362</v>
      </c>
      <c r="AX63" s="70">
        <f t="shared" si="7"/>
        <v>40</v>
      </c>
      <c r="AY63" s="72"/>
      <c r="AZ63" s="72"/>
      <c r="BA63" s="160">
        <v>40</v>
      </c>
      <c r="BB63" s="171"/>
      <c r="BC63" s="159"/>
      <c r="BD63" s="37"/>
      <c r="BE63" s="36"/>
      <c r="BF63" s="75"/>
    </row>
    <row r="64" spans="1:58" ht="11.25" customHeight="1">
      <c r="A64" s="201">
        <v>59</v>
      </c>
      <c r="B64" s="118" t="s">
        <v>74</v>
      </c>
      <c r="C64" s="118">
        <v>36</v>
      </c>
      <c r="D64" s="32" t="s">
        <v>75</v>
      </c>
      <c r="E64" s="118" t="s">
        <v>210</v>
      </c>
      <c r="F64" s="31">
        <v>11</v>
      </c>
      <c r="G64" s="119"/>
      <c r="H64" s="124"/>
      <c r="I64" s="118">
        <v>3</v>
      </c>
      <c r="J64" s="118"/>
      <c r="K64" s="118"/>
      <c r="L64" s="118"/>
      <c r="N64" s="129">
        <v>8</v>
      </c>
      <c r="O64" s="32">
        <v>3</v>
      </c>
      <c r="P64" s="111" t="s">
        <v>80</v>
      </c>
      <c r="Q64" s="112" t="s">
        <v>91</v>
      </c>
      <c r="S64" s="30" t="s">
        <v>115</v>
      </c>
      <c r="T64" s="30" t="s">
        <v>362</v>
      </c>
      <c r="U64" s="70">
        <f t="shared" si="6"/>
        <v>82</v>
      </c>
      <c r="V64" s="72"/>
      <c r="W64" s="72"/>
      <c r="X64" s="160">
        <v>82</v>
      </c>
      <c r="Y64" s="171"/>
      <c r="Z64" s="159"/>
      <c r="AC64" s="75"/>
      <c r="AD64" s="201">
        <v>59</v>
      </c>
      <c r="AE64" s="118" t="s">
        <v>74</v>
      </c>
      <c r="AF64" s="118">
        <v>36</v>
      </c>
      <c r="AG64" s="32" t="s">
        <v>75</v>
      </c>
      <c r="AH64" s="118" t="s">
        <v>210</v>
      </c>
      <c r="AI64" s="31">
        <v>11</v>
      </c>
      <c r="AJ64" s="119"/>
      <c r="AK64" s="124"/>
      <c r="AL64" s="118">
        <v>3</v>
      </c>
      <c r="AM64" s="118"/>
      <c r="AN64" s="118"/>
      <c r="AO64" s="118"/>
      <c r="AQ64" s="129">
        <v>8</v>
      </c>
      <c r="AR64" s="32">
        <v>3</v>
      </c>
      <c r="AS64" s="111" t="s">
        <v>80</v>
      </c>
      <c r="AT64" s="112" t="s">
        <v>91</v>
      </c>
      <c r="AV64" s="30" t="s">
        <v>115</v>
      </c>
      <c r="AW64" s="30" t="s">
        <v>362</v>
      </c>
      <c r="AX64" s="70">
        <f t="shared" si="7"/>
        <v>82</v>
      </c>
      <c r="AY64" s="72"/>
      <c r="AZ64" s="72"/>
      <c r="BA64" s="160">
        <v>82</v>
      </c>
      <c r="BB64" s="171"/>
      <c r="BC64" s="159"/>
      <c r="BD64" s="37"/>
      <c r="BE64" s="36"/>
      <c r="BF64" s="75"/>
    </row>
    <row r="65" spans="1:60" ht="11.25" customHeight="1">
      <c r="A65" s="201">
        <v>60</v>
      </c>
      <c r="B65" s="118" t="s">
        <v>74</v>
      </c>
      <c r="C65" s="118">
        <v>37</v>
      </c>
      <c r="D65" s="32" t="s">
        <v>75</v>
      </c>
      <c r="E65" s="118" t="s">
        <v>189</v>
      </c>
      <c r="F65" s="31">
        <f>SUM((N65-1)*8)+O65</f>
        <v>43</v>
      </c>
      <c r="G65" s="119"/>
      <c r="H65" s="32">
        <v>2</v>
      </c>
      <c r="I65" s="118"/>
      <c r="J65" s="118"/>
      <c r="K65" s="118"/>
      <c r="L65" s="118"/>
      <c r="N65" s="184">
        <v>6</v>
      </c>
      <c r="O65" s="32">
        <v>3</v>
      </c>
      <c r="P65" s="113" t="s">
        <v>85</v>
      </c>
      <c r="Q65" s="109" t="s">
        <v>76</v>
      </c>
      <c r="R65" s="75"/>
      <c r="T65" s="30" t="s">
        <v>361</v>
      </c>
      <c r="U65" s="70">
        <f t="shared" si="6"/>
        <v>39</v>
      </c>
      <c r="V65" s="72"/>
      <c r="W65" s="151">
        <v>39</v>
      </c>
      <c r="X65" s="171"/>
      <c r="Y65" s="171"/>
      <c r="Z65" s="164"/>
      <c r="AD65" s="201">
        <v>62</v>
      </c>
      <c r="AE65" s="118" t="s">
        <v>74</v>
      </c>
      <c r="AF65" s="118">
        <v>37</v>
      </c>
      <c r="AG65" s="32" t="s">
        <v>75</v>
      </c>
      <c r="AH65" s="118" t="s">
        <v>218</v>
      </c>
      <c r="AI65" s="31">
        <v>12</v>
      </c>
      <c r="AJ65" s="119"/>
      <c r="AK65" s="124"/>
      <c r="AL65" s="118">
        <v>3</v>
      </c>
      <c r="AM65" s="118"/>
      <c r="AN65" s="118"/>
      <c r="AO65" s="118"/>
      <c r="AQ65" s="129">
        <v>8</v>
      </c>
      <c r="AR65" s="32">
        <v>4</v>
      </c>
      <c r="AS65" s="111" t="s">
        <v>80</v>
      </c>
      <c r="AT65" s="109" t="s">
        <v>76</v>
      </c>
      <c r="AU65" s="75"/>
      <c r="AV65" s="30" t="s">
        <v>116</v>
      </c>
      <c r="AW65" s="30" t="s">
        <v>362</v>
      </c>
      <c r="AX65" s="70">
        <f t="shared" si="7"/>
        <v>82</v>
      </c>
      <c r="AY65" s="72"/>
      <c r="AZ65" s="158"/>
      <c r="BA65" s="160">
        <v>82</v>
      </c>
      <c r="BB65" s="171"/>
      <c r="BC65" s="164"/>
      <c r="BD65" s="37"/>
      <c r="BE65" s="36"/>
      <c r="BF65" s="75"/>
    </row>
    <row r="66" spans="1:60" s="75" customFormat="1" ht="11.25" customHeight="1">
      <c r="A66" s="201">
        <v>61</v>
      </c>
      <c r="B66" s="118" t="s">
        <v>74</v>
      </c>
      <c r="C66" s="118">
        <v>37</v>
      </c>
      <c r="D66" s="32" t="s">
        <v>75</v>
      </c>
      <c r="E66" s="118" t="s">
        <v>156</v>
      </c>
      <c r="F66" s="31">
        <f>SUM((N66-1)*8)+O66</f>
        <v>44</v>
      </c>
      <c r="G66" s="119"/>
      <c r="H66" s="32">
        <v>2</v>
      </c>
      <c r="I66" s="132"/>
      <c r="J66" s="118"/>
      <c r="K66" s="118"/>
      <c r="L66" s="118"/>
      <c r="M66" s="32"/>
      <c r="N66" s="184">
        <v>6</v>
      </c>
      <c r="O66" s="32">
        <v>4</v>
      </c>
      <c r="P66" s="110" t="s">
        <v>77</v>
      </c>
      <c r="Q66" s="32"/>
      <c r="S66" s="30"/>
      <c r="T66" s="30" t="s">
        <v>361</v>
      </c>
      <c r="U66" s="70">
        <f t="shared" si="6"/>
        <v>40</v>
      </c>
      <c r="V66" s="72"/>
      <c r="W66" s="151">
        <v>40</v>
      </c>
      <c r="X66" s="171"/>
      <c r="Y66" s="171"/>
      <c r="Z66" s="164"/>
      <c r="AA66" s="73"/>
      <c r="AB66" s="36"/>
      <c r="AD66" s="201">
        <v>75</v>
      </c>
      <c r="AE66" s="118" t="s">
        <v>74</v>
      </c>
      <c r="AF66" s="118">
        <v>44</v>
      </c>
      <c r="AG66" s="32" t="s">
        <v>75</v>
      </c>
      <c r="AH66" s="118" t="s">
        <v>182</v>
      </c>
      <c r="AI66" s="31">
        <v>13</v>
      </c>
      <c r="AJ66" s="119"/>
      <c r="AK66" s="126"/>
      <c r="AL66" s="118">
        <v>3</v>
      </c>
      <c r="AM66" s="118"/>
      <c r="AN66" s="118"/>
      <c r="AO66" s="118"/>
      <c r="AP66" s="32"/>
      <c r="AQ66" s="129">
        <v>8</v>
      </c>
      <c r="AR66" s="32">
        <v>5</v>
      </c>
      <c r="AS66" s="111" t="s">
        <v>80</v>
      </c>
      <c r="AT66" s="110" t="s">
        <v>77</v>
      </c>
      <c r="AU66" s="30"/>
      <c r="AV66" s="30" t="s">
        <v>103</v>
      </c>
      <c r="AW66" s="30" t="s">
        <v>362</v>
      </c>
      <c r="AX66" s="70">
        <f t="shared" si="7"/>
        <v>78</v>
      </c>
      <c r="AY66" s="72"/>
      <c r="AZ66" s="162"/>
      <c r="BA66" s="160">
        <v>78</v>
      </c>
      <c r="BB66" s="171"/>
      <c r="BC66" s="159"/>
      <c r="BD66" s="73"/>
      <c r="BE66" s="74"/>
    </row>
    <row r="67" spans="1:60" s="75" customFormat="1" ht="11.25" customHeight="1">
      <c r="A67" s="201">
        <v>62</v>
      </c>
      <c r="B67" s="118" t="s">
        <v>74</v>
      </c>
      <c r="C67" s="118">
        <v>37</v>
      </c>
      <c r="D67" s="32" t="s">
        <v>75</v>
      </c>
      <c r="E67" s="118" t="s">
        <v>218</v>
      </c>
      <c r="F67" s="31">
        <v>12</v>
      </c>
      <c r="G67" s="119"/>
      <c r="H67" s="124"/>
      <c r="I67" s="118">
        <v>3</v>
      </c>
      <c r="J67" s="118"/>
      <c r="K67" s="118"/>
      <c r="L67" s="118"/>
      <c r="M67" s="32"/>
      <c r="N67" s="129">
        <v>8</v>
      </c>
      <c r="O67" s="32">
        <v>4</v>
      </c>
      <c r="P67" s="111" t="s">
        <v>80</v>
      </c>
      <c r="Q67" s="109" t="s">
        <v>76</v>
      </c>
      <c r="S67" s="30" t="s">
        <v>116</v>
      </c>
      <c r="T67" s="30" t="s">
        <v>362</v>
      </c>
      <c r="U67" s="70">
        <f t="shared" si="6"/>
        <v>82</v>
      </c>
      <c r="V67" s="72"/>
      <c r="W67" s="158"/>
      <c r="X67" s="160">
        <v>82</v>
      </c>
      <c r="Y67" s="171"/>
      <c r="Z67" s="164"/>
      <c r="AA67" s="37"/>
      <c r="AB67" s="36"/>
      <c r="AD67" s="201">
        <v>77</v>
      </c>
      <c r="AE67" s="118" t="s">
        <v>74</v>
      </c>
      <c r="AF67" s="118">
        <v>45</v>
      </c>
      <c r="AG67" s="32" t="s">
        <v>75</v>
      </c>
      <c r="AH67" s="32" t="s">
        <v>151</v>
      </c>
      <c r="AI67" s="31">
        <v>14</v>
      </c>
      <c r="AJ67" s="119"/>
      <c r="AK67" s="126"/>
      <c r="AL67" s="118">
        <v>3</v>
      </c>
      <c r="AM67" s="118"/>
      <c r="AN67" s="118"/>
      <c r="AO67" s="118"/>
      <c r="AP67" s="32"/>
      <c r="AQ67" s="129">
        <v>8</v>
      </c>
      <c r="AR67" s="32">
        <v>6</v>
      </c>
      <c r="AS67" s="108" t="s">
        <v>79</v>
      </c>
      <c r="AT67" s="112" t="s">
        <v>91</v>
      </c>
      <c r="AU67" s="106" t="s">
        <v>83</v>
      </c>
      <c r="AV67" s="30"/>
      <c r="AW67" s="30" t="s">
        <v>362</v>
      </c>
      <c r="AX67" s="70">
        <f t="shared" si="7"/>
        <v>38</v>
      </c>
      <c r="AY67" s="72"/>
      <c r="AZ67" s="72"/>
      <c r="BA67" s="160">
        <v>38</v>
      </c>
      <c r="BB67" s="171"/>
      <c r="BC67" s="159"/>
      <c r="BD67" s="37"/>
      <c r="BE67" s="36"/>
    </row>
    <row r="68" spans="1:60" s="75" customFormat="1" ht="11.25" customHeight="1">
      <c r="A68" s="201">
        <v>63</v>
      </c>
      <c r="B68" s="118" t="s">
        <v>74</v>
      </c>
      <c r="C68" s="118">
        <v>38</v>
      </c>
      <c r="D68" s="32" t="s">
        <v>75</v>
      </c>
      <c r="E68" s="118" t="s">
        <v>216</v>
      </c>
      <c r="F68" s="31">
        <v>46</v>
      </c>
      <c r="G68" s="119"/>
      <c r="H68" s="118"/>
      <c r="I68" s="118"/>
      <c r="J68" s="118">
        <v>4</v>
      </c>
      <c r="K68" s="118"/>
      <c r="L68" s="118"/>
      <c r="M68" s="32"/>
      <c r="N68" s="139">
        <v>12</v>
      </c>
      <c r="O68" s="32">
        <v>6</v>
      </c>
      <c r="P68" s="111" t="s">
        <v>80</v>
      </c>
      <c r="Q68" s="112" t="s">
        <v>91</v>
      </c>
      <c r="S68" s="30" t="s">
        <v>118</v>
      </c>
      <c r="T68" s="30" t="s">
        <v>362</v>
      </c>
      <c r="U68" s="70">
        <f t="shared" si="6"/>
        <v>35</v>
      </c>
      <c r="V68" s="72"/>
      <c r="W68" s="72"/>
      <c r="X68" s="72"/>
      <c r="Y68" s="196">
        <v>35</v>
      </c>
      <c r="Z68" s="187"/>
      <c r="AA68" s="188"/>
      <c r="AB68" s="34"/>
      <c r="AD68" s="201">
        <v>78</v>
      </c>
      <c r="AE68" s="118" t="s">
        <v>74</v>
      </c>
      <c r="AF68" s="118">
        <v>45</v>
      </c>
      <c r="AG68" s="32" t="s">
        <v>75</v>
      </c>
      <c r="AH68" s="118" t="s">
        <v>212</v>
      </c>
      <c r="AI68" s="31">
        <v>15</v>
      </c>
      <c r="AJ68" s="119"/>
      <c r="AK68" s="127"/>
      <c r="AL68" s="118">
        <v>3</v>
      </c>
      <c r="AM68" s="118"/>
      <c r="AN68" s="118"/>
      <c r="AO68" s="118"/>
      <c r="AP68" s="32"/>
      <c r="AQ68" s="129">
        <v>8</v>
      </c>
      <c r="AR68" s="32">
        <v>7</v>
      </c>
      <c r="AS68" s="109" t="s">
        <v>76</v>
      </c>
      <c r="AT68" s="110" t="s">
        <v>77</v>
      </c>
      <c r="AU68" s="30"/>
      <c r="AV68" s="30"/>
      <c r="AW68" s="30" t="s">
        <v>362</v>
      </c>
      <c r="AX68" s="70">
        <f t="shared" si="7"/>
        <v>40</v>
      </c>
      <c r="AY68" s="72"/>
      <c r="AZ68" s="72"/>
      <c r="BA68" s="160">
        <v>40</v>
      </c>
      <c r="BB68" s="171"/>
      <c r="BC68" s="159"/>
      <c r="BD68" s="37"/>
      <c r="BE68" s="36"/>
    </row>
    <row r="69" spans="1:60">
      <c r="A69" s="201">
        <v>64</v>
      </c>
      <c r="B69" s="118" t="s">
        <v>74</v>
      </c>
      <c r="C69" s="118">
        <v>38</v>
      </c>
      <c r="D69" s="32" t="s">
        <v>75</v>
      </c>
      <c r="E69" s="118" t="s">
        <v>221</v>
      </c>
      <c r="F69" s="31">
        <v>47</v>
      </c>
      <c r="G69" s="119"/>
      <c r="H69" s="75"/>
      <c r="I69" s="75"/>
      <c r="J69" s="118">
        <v>4</v>
      </c>
      <c r="K69" s="75"/>
      <c r="L69" s="75"/>
      <c r="M69" s="75"/>
      <c r="N69" s="139">
        <v>12</v>
      </c>
      <c r="O69" s="32">
        <v>7</v>
      </c>
      <c r="P69" s="112" t="s">
        <v>91</v>
      </c>
      <c r="Q69" s="85"/>
      <c r="R69" s="75"/>
      <c r="T69" s="30" t="s">
        <v>362</v>
      </c>
      <c r="U69" s="70">
        <f t="shared" ref="U69:U85" si="9">SUM(V69:AB69)</f>
        <v>103</v>
      </c>
      <c r="V69" s="72"/>
      <c r="W69" s="72"/>
      <c r="X69" s="72"/>
      <c r="Y69" s="196">
        <v>103</v>
      </c>
      <c r="Z69" s="187"/>
      <c r="AA69" s="188"/>
      <c r="AB69" s="34"/>
      <c r="AC69" s="75"/>
      <c r="AD69" s="201">
        <v>97</v>
      </c>
      <c r="AE69" s="118" t="s">
        <v>292</v>
      </c>
      <c r="AF69" s="118">
        <v>18</v>
      </c>
      <c r="AG69" s="32" t="s">
        <v>293</v>
      </c>
      <c r="AH69" s="118">
        <v>18</v>
      </c>
      <c r="AI69" s="31">
        <v>16</v>
      </c>
      <c r="AJ69" s="119"/>
      <c r="AK69" s="127"/>
      <c r="AL69" s="118">
        <v>3</v>
      </c>
      <c r="AM69" s="118"/>
      <c r="AN69" s="118"/>
      <c r="AO69" s="118"/>
      <c r="AQ69" s="129">
        <v>8</v>
      </c>
      <c r="AR69" s="32">
        <v>8</v>
      </c>
      <c r="AS69" s="112" t="s">
        <v>91</v>
      </c>
      <c r="AV69" s="30" t="s">
        <v>294</v>
      </c>
      <c r="AW69" s="30" t="s">
        <v>362</v>
      </c>
      <c r="AX69" s="70">
        <f t="shared" si="7"/>
        <v>0</v>
      </c>
      <c r="AY69" s="72"/>
      <c r="AZ69" s="72"/>
      <c r="BA69" s="160" t="s">
        <v>307</v>
      </c>
      <c r="BB69" s="171"/>
      <c r="BC69" s="159"/>
      <c r="BD69" s="37"/>
      <c r="BE69" s="36"/>
    </row>
    <row r="70" spans="1:60" s="75" customFormat="1" ht="11.25" customHeight="1">
      <c r="A70" s="201">
        <v>65</v>
      </c>
      <c r="B70" s="118" t="s">
        <v>74</v>
      </c>
      <c r="C70" s="118">
        <v>38</v>
      </c>
      <c r="D70" s="32" t="s">
        <v>75</v>
      </c>
      <c r="E70" s="118" t="s">
        <v>173</v>
      </c>
      <c r="F70" s="31">
        <v>49</v>
      </c>
      <c r="G70" s="119"/>
      <c r="H70" s="118"/>
      <c r="I70" s="118"/>
      <c r="J70" s="118">
        <v>4</v>
      </c>
      <c r="K70" s="118"/>
      <c r="L70" s="118"/>
      <c r="M70" s="32"/>
      <c r="N70" s="185">
        <v>13</v>
      </c>
      <c r="O70" s="32">
        <v>1</v>
      </c>
      <c r="P70" s="110" t="s">
        <v>77</v>
      </c>
      <c r="Q70" s="85"/>
      <c r="S70" s="30"/>
      <c r="T70" s="30" t="s">
        <v>362</v>
      </c>
      <c r="U70" s="70">
        <f t="shared" si="9"/>
        <v>35</v>
      </c>
      <c r="V70" s="72"/>
      <c r="W70" s="72"/>
      <c r="X70" s="72"/>
      <c r="Y70" s="196">
        <v>35</v>
      </c>
      <c r="Z70" s="187"/>
      <c r="AA70" s="188"/>
      <c r="AB70" s="34"/>
      <c r="AD70" s="201">
        <v>2</v>
      </c>
      <c r="AE70" s="118" t="s">
        <v>74</v>
      </c>
      <c r="AF70" s="118">
        <v>1</v>
      </c>
      <c r="AG70" s="32" t="s">
        <v>75</v>
      </c>
      <c r="AH70" s="32" t="s">
        <v>202</v>
      </c>
      <c r="AI70" s="31">
        <v>17</v>
      </c>
      <c r="AJ70" s="171"/>
      <c r="AK70" s="32"/>
      <c r="AL70" s="118">
        <v>3</v>
      </c>
      <c r="AM70" s="32"/>
      <c r="AN70" s="32"/>
      <c r="AO70" s="118"/>
      <c r="AP70" s="32"/>
      <c r="AQ70" s="186">
        <v>9</v>
      </c>
      <c r="AR70" s="32">
        <v>1</v>
      </c>
      <c r="AS70" s="109" t="s">
        <v>76</v>
      </c>
      <c r="AT70" s="110" t="s">
        <v>77</v>
      </c>
      <c r="AU70" s="32"/>
      <c r="AV70" s="30" t="s">
        <v>78</v>
      </c>
      <c r="AW70" s="30" t="s">
        <v>362</v>
      </c>
      <c r="AX70" s="70">
        <f t="shared" si="7"/>
        <v>123</v>
      </c>
      <c r="AY70" s="155"/>
      <c r="AZ70" s="161">
        <v>30</v>
      </c>
      <c r="BA70" s="207">
        <v>93</v>
      </c>
      <c r="BB70" s="283"/>
      <c r="BC70" s="159"/>
      <c r="BD70" s="37"/>
      <c r="BE70" s="36"/>
    </row>
    <row r="71" spans="1:60" s="75" customFormat="1" ht="12" customHeight="1">
      <c r="A71" s="201">
        <v>66</v>
      </c>
      <c r="B71" s="118" t="s">
        <v>74</v>
      </c>
      <c r="C71" s="118">
        <v>39</v>
      </c>
      <c r="D71" s="32" t="s">
        <v>75</v>
      </c>
      <c r="E71" s="118">
        <v>39</v>
      </c>
      <c r="F71" s="31">
        <v>50</v>
      </c>
      <c r="G71" s="119"/>
      <c r="H71" s="118"/>
      <c r="I71" s="118"/>
      <c r="J71" s="118">
        <v>4</v>
      </c>
      <c r="K71" s="118"/>
      <c r="L71" s="118"/>
      <c r="M71" s="32"/>
      <c r="N71" s="185">
        <v>13</v>
      </c>
      <c r="O71" s="32">
        <v>2</v>
      </c>
      <c r="P71" s="110" t="s">
        <v>77</v>
      </c>
      <c r="Q71" s="112" t="s">
        <v>91</v>
      </c>
      <c r="R71" s="32"/>
      <c r="S71" s="30" t="s">
        <v>117</v>
      </c>
      <c r="T71" s="30" t="s">
        <v>362</v>
      </c>
      <c r="U71" s="70">
        <f t="shared" si="9"/>
        <v>45</v>
      </c>
      <c r="V71" s="72"/>
      <c r="W71" s="72"/>
      <c r="X71" s="72"/>
      <c r="Y71" s="197">
        <v>45</v>
      </c>
      <c r="Z71" s="187"/>
      <c r="AA71" s="188"/>
      <c r="AB71" s="34"/>
      <c r="AD71" s="201">
        <v>4</v>
      </c>
      <c r="AE71" s="118" t="s">
        <v>74</v>
      </c>
      <c r="AF71" s="118">
        <v>2</v>
      </c>
      <c r="AG71" s="32" t="s">
        <v>75</v>
      </c>
      <c r="AH71" s="32" t="s">
        <v>203</v>
      </c>
      <c r="AI71" s="31">
        <v>18</v>
      </c>
      <c r="AJ71" s="171"/>
      <c r="AK71" s="32"/>
      <c r="AL71" s="118">
        <v>3</v>
      </c>
      <c r="AM71" s="32"/>
      <c r="AN71" s="32"/>
      <c r="AO71" s="118"/>
      <c r="AP71" s="32"/>
      <c r="AQ71" s="186">
        <v>9</v>
      </c>
      <c r="AR71" s="32">
        <v>2</v>
      </c>
      <c r="AS71" s="108" t="s">
        <v>79</v>
      </c>
      <c r="AU71" s="32"/>
      <c r="AV71" s="30" t="s">
        <v>82</v>
      </c>
      <c r="AW71" s="30" t="s">
        <v>362</v>
      </c>
      <c r="AX71" s="70">
        <f t="shared" si="7"/>
        <v>128</v>
      </c>
      <c r="AY71" s="155"/>
      <c r="AZ71" s="161">
        <v>75</v>
      </c>
      <c r="BA71" s="207">
        <v>53</v>
      </c>
      <c r="BB71" s="283"/>
      <c r="BC71" s="159"/>
      <c r="BD71" s="37"/>
      <c r="BE71" s="36"/>
      <c r="BG71" s="75">
        <v>1</v>
      </c>
      <c r="BH71" s="75" t="s">
        <v>65</v>
      </c>
    </row>
    <row r="72" spans="1:60" s="75" customFormat="1" ht="11.25" customHeight="1">
      <c r="A72" s="201">
        <v>67</v>
      </c>
      <c r="B72" s="118" t="s">
        <v>74</v>
      </c>
      <c r="C72" s="118">
        <v>40</v>
      </c>
      <c r="D72" s="32" t="s">
        <v>75</v>
      </c>
      <c r="E72" s="118">
        <v>40</v>
      </c>
      <c r="F72" s="31">
        <v>51</v>
      </c>
      <c r="G72" s="119"/>
      <c r="H72" s="118"/>
      <c r="I72" s="118"/>
      <c r="J72" s="118">
        <v>4</v>
      </c>
      <c r="K72" s="118"/>
      <c r="L72" s="118"/>
      <c r="M72" s="32"/>
      <c r="N72" s="185">
        <v>13</v>
      </c>
      <c r="O72" s="32">
        <v>3</v>
      </c>
      <c r="P72" s="110" t="s">
        <v>77</v>
      </c>
      <c r="Q72" s="32"/>
      <c r="R72" s="32"/>
      <c r="S72" s="30" t="s">
        <v>119</v>
      </c>
      <c r="T72" s="30" t="s">
        <v>362</v>
      </c>
      <c r="U72" s="70">
        <f t="shared" si="9"/>
        <v>45</v>
      </c>
      <c r="V72" s="72"/>
      <c r="W72" s="72"/>
      <c r="X72" s="72"/>
      <c r="Y72" s="197">
        <v>45</v>
      </c>
      <c r="Z72" s="187"/>
      <c r="AA72" s="188"/>
      <c r="AB72" s="34"/>
      <c r="AC72" s="30"/>
      <c r="AD72" s="201">
        <v>8</v>
      </c>
      <c r="AE72" s="118" t="s">
        <v>74</v>
      </c>
      <c r="AF72" s="118">
        <v>5</v>
      </c>
      <c r="AG72" s="32" t="s">
        <v>75</v>
      </c>
      <c r="AH72" s="32">
        <v>5</v>
      </c>
      <c r="AI72" s="31">
        <v>19</v>
      </c>
      <c r="AJ72" s="171"/>
      <c r="AK72" s="32"/>
      <c r="AL72" s="118">
        <v>3</v>
      </c>
      <c r="AM72" s="32"/>
      <c r="AN72" s="32"/>
      <c r="AO72" s="118"/>
      <c r="AP72" s="32"/>
      <c r="AQ72" s="186">
        <v>9</v>
      </c>
      <c r="AR72" s="32">
        <v>3</v>
      </c>
      <c r="AS72" s="108" t="s">
        <v>79</v>
      </c>
      <c r="AU72" s="32"/>
      <c r="AV72" s="30" t="s">
        <v>87</v>
      </c>
      <c r="AW72" s="30" t="s">
        <v>362</v>
      </c>
      <c r="AX72" s="70">
        <f t="shared" si="7"/>
        <v>228</v>
      </c>
      <c r="AY72" s="161">
        <v>39</v>
      </c>
      <c r="AZ72" s="161">
        <v>92</v>
      </c>
      <c r="BA72" s="207">
        <v>93</v>
      </c>
      <c r="BB72" s="161">
        <v>4</v>
      </c>
      <c r="BC72" s="159"/>
      <c r="BD72" s="37"/>
      <c r="BE72" s="36"/>
    </row>
    <row r="73" spans="1:60" s="75" customFormat="1" ht="11.25" customHeight="1">
      <c r="A73" s="201">
        <v>68</v>
      </c>
      <c r="B73" s="118" t="s">
        <v>74</v>
      </c>
      <c r="C73" s="118">
        <v>41</v>
      </c>
      <c r="D73" s="32" t="s">
        <v>75</v>
      </c>
      <c r="E73" s="118" t="s">
        <v>217</v>
      </c>
      <c r="F73" s="31">
        <v>52</v>
      </c>
      <c r="G73" s="119"/>
      <c r="H73" s="118"/>
      <c r="I73" s="118"/>
      <c r="J73" s="118">
        <v>4</v>
      </c>
      <c r="K73" s="118"/>
      <c r="L73" s="118"/>
      <c r="M73" s="32"/>
      <c r="N73" s="185">
        <v>13</v>
      </c>
      <c r="O73" s="32">
        <v>4</v>
      </c>
      <c r="P73" s="109" t="s">
        <v>76</v>
      </c>
      <c r="Q73" s="112" t="s">
        <v>91</v>
      </c>
      <c r="S73" s="30" t="s">
        <v>117</v>
      </c>
      <c r="T73" s="30" t="s">
        <v>362</v>
      </c>
      <c r="U73" s="70">
        <f t="shared" si="9"/>
        <v>90</v>
      </c>
      <c r="V73" s="72"/>
      <c r="W73" s="72"/>
      <c r="X73" s="77"/>
      <c r="Y73" s="197">
        <v>90</v>
      </c>
      <c r="Z73" s="187"/>
      <c r="AA73" s="188"/>
      <c r="AB73" s="34"/>
      <c r="AD73" s="201">
        <v>103</v>
      </c>
      <c r="AE73" s="118" t="s">
        <v>292</v>
      </c>
      <c r="AF73" s="118">
        <v>24</v>
      </c>
      <c r="AG73" s="32" t="s">
        <v>293</v>
      </c>
      <c r="AH73" s="118">
        <v>24</v>
      </c>
      <c r="AI73" s="31">
        <v>20</v>
      </c>
      <c r="AJ73" s="119"/>
      <c r="AK73" s="127"/>
      <c r="AL73" s="118">
        <v>3</v>
      </c>
      <c r="AM73" s="118"/>
      <c r="AN73" s="118"/>
      <c r="AO73" s="118"/>
      <c r="AP73" s="32"/>
      <c r="AQ73" s="186">
        <v>9</v>
      </c>
      <c r="AR73" s="32">
        <v>4</v>
      </c>
      <c r="AS73" s="112" t="s">
        <v>91</v>
      </c>
      <c r="AU73" s="30"/>
      <c r="AV73" s="30"/>
      <c r="AW73" s="30" t="s">
        <v>362</v>
      </c>
      <c r="AX73" s="70">
        <f t="shared" si="7"/>
        <v>0</v>
      </c>
      <c r="AY73" s="158"/>
      <c r="AZ73" s="158"/>
      <c r="BA73" s="170" t="s">
        <v>304</v>
      </c>
      <c r="BB73" s="171"/>
      <c r="BC73" s="159"/>
      <c r="BD73" s="37"/>
      <c r="BE73" s="36"/>
    </row>
    <row r="74" spans="1:60" s="75" customFormat="1" ht="11.25" customHeight="1">
      <c r="A74" s="201">
        <v>69</v>
      </c>
      <c r="B74" s="118" t="s">
        <v>74</v>
      </c>
      <c r="C74" s="118">
        <v>41</v>
      </c>
      <c r="D74" s="32" t="s">
        <v>75</v>
      </c>
      <c r="E74" s="118" t="s">
        <v>174</v>
      </c>
      <c r="F74" s="31">
        <v>53</v>
      </c>
      <c r="G74" s="119"/>
      <c r="H74" s="118"/>
      <c r="I74" s="118"/>
      <c r="J74" s="118">
        <v>4</v>
      </c>
      <c r="K74" s="118"/>
      <c r="L74" s="118"/>
      <c r="M74" s="32"/>
      <c r="N74" s="185">
        <v>13</v>
      </c>
      <c r="O74" s="32">
        <v>5</v>
      </c>
      <c r="P74" s="109" t="s">
        <v>76</v>
      </c>
      <c r="Q74" s="32"/>
      <c r="R74" s="32"/>
      <c r="S74" s="30"/>
      <c r="T74" s="30" t="s">
        <v>362</v>
      </c>
      <c r="U74" s="70">
        <f t="shared" si="9"/>
        <v>45</v>
      </c>
      <c r="V74" s="72"/>
      <c r="W74" s="72"/>
      <c r="X74" s="77"/>
      <c r="Y74" s="160">
        <v>45</v>
      </c>
      <c r="Z74" s="187"/>
      <c r="AA74" s="188"/>
      <c r="AB74" s="34"/>
      <c r="AD74" s="201">
        <v>104</v>
      </c>
      <c r="AH74" s="318"/>
      <c r="AI74" s="31">
        <v>21</v>
      </c>
      <c r="AJ74" s="119"/>
      <c r="AK74" s="127"/>
      <c r="AL74" s="118">
        <v>3</v>
      </c>
      <c r="AM74" s="118"/>
      <c r="AN74" s="118"/>
      <c r="AO74" s="118"/>
      <c r="AP74" s="32"/>
      <c r="AQ74" s="186">
        <v>9</v>
      </c>
      <c r="AR74" s="32">
        <v>5</v>
      </c>
      <c r="AS74" s="32"/>
      <c r="AT74" s="32"/>
      <c r="AU74" s="30"/>
      <c r="AV74" s="30"/>
      <c r="AW74" s="30" t="s">
        <v>362</v>
      </c>
      <c r="AX74" s="70">
        <f t="shared" si="7"/>
        <v>0</v>
      </c>
      <c r="AY74" s="158"/>
      <c r="AZ74" s="158"/>
      <c r="BA74" s="170"/>
      <c r="BB74" s="171"/>
      <c r="BC74" s="159"/>
      <c r="BD74" s="37"/>
      <c r="BE74" s="36"/>
    </row>
    <row r="75" spans="1:60" s="75" customFormat="1" ht="11.25" customHeight="1">
      <c r="A75" s="201">
        <v>70</v>
      </c>
      <c r="B75" s="118" t="s">
        <v>74</v>
      </c>
      <c r="C75" s="118">
        <v>42</v>
      </c>
      <c r="D75" s="32" t="s">
        <v>75</v>
      </c>
      <c r="E75" s="118" t="s">
        <v>229</v>
      </c>
      <c r="F75" s="31">
        <v>54</v>
      </c>
      <c r="G75" s="119"/>
      <c r="H75" s="118"/>
      <c r="I75" s="118"/>
      <c r="J75" s="118">
        <v>4</v>
      </c>
      <c r="K75" s="118"/>
      <c r="L75" s="118"/>
      <c r="M75" s="32"/>
      <c r="N75" s="185">
        <v>13</v>
      </c>
      <c r="O75" s="32">
        <v>6</v>
      </c>
      <c r="P75" s="111" t="s">
        <v>80</v>
      </c>
      <c r="Q75" s="110" t="s">
        <v>77</v>
      </c>
      <c r="S75" s="30" t="s">
        <v>119</v>
      </c>
      <c r="T75" s="30" t="s">
        <v>362</v>
      </c>
      <c r="U75" s="70">
        <f t="shared" si="9"/>
        <v>45</v>
      </c>
      <c r="V75" s="72"/>
      <c r="W75" s="72"/>
      <c r="X75" s="72"/>
      <c r="Y75" s="160">
        <v>45</v>
      </c>
      <c r="Z75" s="187"/>
      <c r="AA75" s="188"/>
      <c r="AB75" s="34"/>
      <c r="AD75" s="201">
        <v>105</v>
      </c>
      <c r="AH75" s="318"/>
      <c r="AI75" s="31">
        <v>22</v>
      </c>
      <c r="AJ75" s="119"/>
      <c r="AK75" s="127"/>
      <c r="AL75" s="118">
        <v>3</v>
      </c>
      <c r="AM75" s="118"/>
      <c r="AN75" s="118"/>
      <c r="AO75" s="118"/>
      <c r="AP75" s="32"/>
      <c r="AQ75" s="186">
        <v>9</v>
      </c>
      <c r="AR75" s="32">
        <v>6</v>
      </c>
      <c r="AS75" s="32"/>
      <c r="AT75" s="32"/>
      <c r="AU75" s="30"/>
      <c r="AV75" s="30"/>
      <c r="AW75" s="30" t="s">
        <v>362</v>
      </c>
      <c r="AX75" s="70">
        <f t="shared" si="7"/>
        <v>0</v>
      </c>
      <c r="AY75" s="158"/>
      <c r="AZ75" s="158"/>
      <c r="BA75" s="160"/>
      <c r="BB75" s="171"/>
      <c r="BC75" s="159"/>
      <c r="BD75" s="37"/>
      <c r="BE75" s="36"/>
    </row>
    <row r="76" spans="1:60">
      <c r="A76" s="201">
        <v>71</v>
      </c>
      <c r="B76" s="118" t="s">
        <v>74</v>
      </c>
      <c r="C76" s="118">
        <v>42</v>
      </c>
      <c r="D76" s="32" t="s">
        <v>75</v>
      </c>
      <c r="E76" s="118" t="s">
        <v>175</v>
      </c>
      <c r="F76" s="31">
        <v>55</v>
      </c>
      <c r="G76" s="119"/>
      <c r="H76" s="118"/>
      <c r="I76" s="118"/>
      <c r="J76" s="118">
        <v>4</v>
      </c>
      <c r="N76" s="185">
        <v>13</v>
      </c>
      <c r="O76" s="32">
        <v>7</v>
      </c>
      <c r="P76" s="110" t="s">
        <v>77</v>
      </c>
      <c r="Q76" s="112" t="s">
        <v>91</v>
      </c>
      <c r="R76" s="106" t="s">
        <v>83</v>
      </c>
      <c r="T76" s="30" t="s">
        <v>362</v>
      </c>
      <c r="U76" s="70">
        <f t="shared" si="9"/>
        <v>90</v>
      </c>
      <c r="V76" s="72"/>
      <c r="W76" s="72"/>
      <c r="X76" s="72"/>
      <c r="Y76" s="197">
        <v>90</v>
      </c>
      <c r="Z76" s="187"/>
      <c r="AA76" s="188"/>
      <c r="AB76" s="34"/>
      <c r="AC76" s="75"/>
      <c r="AD76" s="201">
        <v>72</v>
      </c>
      <c r="AE76" s="118" t="s">
        <v>74</v>
      </c>
      <c r="AF76" s="118">
        <v>43</v>
      </c>
      <c r="AG76" s="32" t="s">
        <v>75</v>
      </c>
      <c r="AH76" s="118">
        <v>43</v>
      </c>
      <c r="AI76" s="31">
        <v>23</v>
      </c>
      <c r="AJ76" s="119"/>
      <c r="AK76" s="118"/>
      <c r="AL76" s="118">
        <v>3</v>
      </c>
      <c r="AM76" s="118"/>
      <c r="AQ76" s="186">
        <v>9</v>
      </c>
      <c r="AR76" s="32">
        <v>7</v>
      </c>
      <c r="AS76" s="112" t="s">
        <v>91</v>
      </c>
      <c r="AT76" s="109" t="s">
        <v>76</v>
      </c>
      <c r="AV76" s="30" t="s">
        <v>118</v>
      </c>
      <c r="AW76" s="30" t="s">
        <v>362</v>
      </c>
      <c r="AX76" s="70">
        <f t="shared" si="7"/>
        <v>28</v>
      </c>
      <c r="AY76" s="158"/>
      <c r="AZ76" s="158"/>
      <c r="BA76" s="198">
        <v>1</v>
      </c>
      <c r="BB76" s="161">
        <v>27</v>
      </c>
      <c r="BC76" s="164"/>
      <c r="BD76" s="73"/>
      <c r="BE76" s="74"/>
      <c r="BF76" s="75"/>
    </row>
    <row r="77" spans="1:60" s="75" customFormat="1" ht="11.25" customHeight="1">
      <c r="A77" s="201">
        <v>72</v>
      </c>
      <c r="B77" s="118" t="s">
        <v>74</v>
      </c>
      <c r="C77" s="118">
        <v>43</v>
      </c>
      <c r="D77" s="32" t="s">
        <v>75</v>
      </c>
      <c r="E77" s="118">
        <v>43</v>
      </c>
      <c r="F77" s="31">
        <v>23</v>
      </c>
      <c r="G77" s="119"/>
      <c r="H77" s="118"/>
      <c r="I77" s="118">
        <v>3</v>
      </c>
      <c r="J77" s="118"/>
      <c r="K77" s="32"/>
      <c r="L77" s="32"/>
      <c r="M77" s="32"/>
      <c r="N77" s="186">
        <v>9</v>
      </c>
      <c r="O77" s="32">
        <v>7</v>
      </c>
      <c r="P77" s="112" t="s">
        <v>91</v>
      </c>
      <c r="Q77" s="109" t="s">
        <v>76</v>
      </c>
      <c r="R77" s="30"/>
      <c r="S77" s="30" t="s">
        <v>118</v>
      </c>
      <c r="T77" s="30" t="s">
        <v>362</v>
      </c>
      <c r="U77" s="70">
        <f t="shared" si="9"/>
        <v>28</v>
      </c>
      <c r="V77" s="158"/>
      <c r="W77" s="158"/>
      <c r="X77" s="198">
        <v>1</v>
      </c>
      <c r="Y77" s="161">
        <v>27</v>
      </c>
      <c r="Z77" s="164"/>
      <c r="AA77" s="73"/>
      <c r="AB77" s="74"/>
      <c r="AD77" s="201">
        <v>98</v>
      </c>
      <c r="AE77" s="118" t="s">
        <v>292</v>
      </c>
      <c r="AF77" s="118">
        <v>19</v>
      </c>
      <c r="AG77" s="32" t="s">
        <v>293</v>
      </c>
      <c r="AH77" s="118">
        <v>19</v>
      </c>
      <c r="AI77" s="31">
        <v>24</v>
      </c>
      <c r="AJ77" s="119"/>
      <c r="AK77" s="127"/>
      <c r="AL77" s="118">
        <v>3</v>
      </c>
      <c r="AM77" s="118"/>
      <c r="AN77" s="118"/>
      <c r="AO77" s="118"/>
      <c r="AP77" s="32"/>
      <c r="AQ77" s="186">
        <v>9</v>
      </c>
      <c r="AR77" s="32">
        <v>8</v>
      </c>
      <c r="AS77" s="106" t="s">
        <v>83</v>
      </c>
      <c r="AT77" s="108" t="s">
        <v>79</v>
      </c>
      <c r="AU77" s="30"/>
      <c r="AV77" s="30" t="s">
        <v>351</v>
      </c>
      <c r="AW77" s="30" t="s">
        <v>362</v>
      </c>
      <c r="AX77" s="70">
        <f t="shared" ref="AX77:AX94" si="10">SUM(AY77:BE77)</f>
        <v>0</v>
      </c>
      <c r="AY77" s="72"/>
      <c r="AZ77" s="72"/>
      <c r="BA77" s="161"/>
      <c r="BB77" s="197" t="s">
        <v>305</v>
      </c>
      <c r="BC77" s="159"/>
      <c r="BD77" s="37"/>
      <c r="BE77" s="36"/>
    </row>
    <row r="78" spans="1:60" s="75" customFormat="1" ht="11.25" customHeight="1">
      <c r="A78" s="201">
        <v>73</v>
      </c>
      <c r="B78" s="118" t="s">
        <v>74</v>
      </c>
      <c r="C78" s="118">
        <v>44</v>
      </c>
      <c r="D78" s="32" t="s">
        <v>75</v>
      </c>
      <c r="E78" s="118" t="s">
        <v>211</v>
      </c>
      <c r="F78" s="31">
        <f>SUM((N78-1)*8)+O78</f>
        <v>45</v>
      </c>
      <c r="G78" s="119"/>
      <c r="H78" s="32">
        <v>2</v>
      </c>
      <c r="I78" s="114"/>
      <c r="J78" s="118"/>
      <c r="K78" s="118"/>
      <c r="L78" s="118"/>
      <c r="M78" s="32"/>
      <c r="N78" s="184">
        <v>6</v>
      </c>
      <c r="O78" s="32">
        <v>5</v>
      </c>
      <c r="P78" s="111" t="s">
        <v>80</v>
      </c>
      <c r="Q78" s="110" t="s">
        <v>77</v>
      </c>
      <c r="R78" s="30"/>
      <c r="S78" s="30"/>
      <c r="T78" s="30" t="s">
        <v>361</v>
      </c>
      <c r="U78" s="70">
        <f t="shared" si="9"/>
        <v>38</v>
      </c>
      <c r="V78" s="72"/>
      <c r="W78" s="151">
        <v>38</v>
      </c>
      <c r="X78" s="171"/>
      <c r="Y78" s="171"/>
      <c r="Z78" s="159"/>
      <c r="AA78" s="73"/>
      <c r="AB78" s="74"/>
      <c r="AD78" s="201">
        <v>83</v>
      </c>
      <c r="AE78" s="285" t="s">
        <v>292</v>
      </c>
      <c r="AF78" s="285">
        <v>5</v>
      </c>
      <c r="AG78" s="285" t="s">
        <v>293</v>
      </c>
      <c r="AH78" s="285">
        <v>5</v>
      </c>
      <c r="AI78" s="31">
        <v>25</v>
      </c>
      <c r="AJ78" s="119"/>
      <c r="AK78" s="118"/>
      <c r="AL78" s="118"/>
      <c r="AM78" s="118">
        <v>4</v>
      </c>
      <c r="AN78" s="32"/>
      <c r="AO78" s="32"/>
      <c r="AP78" s="32"/>
      <c r="AQ78" s="137">
        <v>10</v>
      </c>
      <c r="AR78" s="32">
        <v>1</v>
      </c>
      <c r="AS78" s="109" t="s">
        <v>76</v>
      </c>
      <c r="AT78" s="212" t="s">
        <v>327</v>
      </c>
      <c r="AU78" s="32"/>
      <c r="AV78" s="30" t="s">
        <v>294</v>
      </c>
      <c r="AW78" s="30" t="s">
        <v>362</v>
      </c>
      <c r="AX78" s="70">
        <f t="shared" si="10"/>
        <v>0</v>
      </c>
      <c r="AY78" s="72"/>
      <c r="AZ78" s="72"/>
      <c r="BA78" s="72"/>
      <c r="BB78" s="193" t="s">
        <v>303</v>
      </c>
      <c r="BC78" s="187"/>
      <c r="BD78" s="188"/>
      <c r="BE78" s="34"/>
      <c r="BF78" s="180"/>
    </row>
    <row r="79" spans="1:60" s="75" customFormat="1" ht="11.25" customHeight="1">
      <c r="A79" s="201">
        <v>74</v>
      </c>
      <c r="B79" s="118" t="s">
        <v>74</v>
      </c>
      <c r="C79" s="118">
        <v>44</v>
      </c>
      <c r="D79" s="32" t="s">
        <v>75</v>
      </c>
      <c r="E79" s="118" t="s">
        <v>182</v>
      </c>
      <c r="F79" s="31">
        <f>SUM((N79-1)*8)+O79</f>
        <v>46</v>
      </c>
      <c r="G79" s="119"/>
      <c r="H79" s="32">
        <v>2</v>
      </c>
      <c r="I79" s="114"/>
      <c r="J79" s="118"/>
      <c r="K79" s="118"/>
      <c r="L79" s="118"/>
      <c r="M79" s="32"/>
      <c r="N79" s="184">
        <v>6</v>
      </c>
      <c r="O79" s="32">
        <v>6</v>
      </c>
      <c r="P79" s="109" t="s">
        <v>76</v>
      </c>
      <c r="Q79" s="110" t="s">
        <v>77</v>
      </c>
      <c r="R79" s="30"/>
      <c r="S79" s="30"/>
      <c r="T79" s="30" t="s">
        <v>361</v>
      </c>
      <c r="U79" s="70">
        <f t="shared" si="9"/>
        <v>40</v>
      </c>
      <c r="V79" s="72"/>
      <c r="W79" s="151">
        <v>40</v>
      </c>
      <c r="X79" s="171"/>
      <c r="Y79" s="171"/>
      <c r="Z79" s="159"/>
      <c r="AA79" s="37"/>
      <c r="AB79" s="74"/>
      <c r="AD79" s="201">
        <v>84</v>
      </c>
      <c r="AE79" s="285" t="s">
        <v>292</v>
      </c>
      <c r="AF79" s="285">
        <v>6</v>
      </c>
      <c r="AG79" s="285" t="s">
        <v>293</v>
      </c>
      <c r="AH79" s="285">
        <v>6</v>
      </c>
      <c r="AI79" s="31">
        <v>26</v>
      </c>
      <c r="AJ79" s="119"/>
      <c r="AK79" s="118"/>
      <c r="AL79" s="118"/>
      <c r="AM79" s="118">
        <v>4</v>
      </c>
      <c r="AN79" s="32"/>
      <c r="AO79" s="32"/>
      <c r="AP79" s="32"/>
      <c r="AQ79" s="137">
        <v>10</v>
      </c>
      <c r="AR79" s="32">
        <v>2</v>
      </c>
      <c r="AS79" s="111" t="s">
        <v>80</v>
      </c>
      <c r="AT79" s="108" t="s">
        <v>79</v>
      </c>
      <c r="AU79" s="32"/>
      <c r="AV79" s="30" t="s">
        <v>294</v>
      </c>
      <c r="AW79" s="30" t="s">
        <v>362</v>
      </c>
      <c r="AX79" s="70">
        <f t="shared" si="10"/>
        <v>0</v>
      </c>
      <c r="AY79" s="72"/>
      <c r="AZ79" s="72"/>
      <c r="BA79" s="72"/>
      <c r="BB79" s="193" t="s">
        <v>302</v>
      </c>
      <c r="BC79" s="187"/>
      <c r="BD79" s="188"/>
      <c r="BE79" s="34"/>
      <c r="BF79" s="180"/>
    </row>
    <row r="80" spans="1:60" s="75" customFormat="1">
      <c r="A80" s="201">
        <v>75</v>
      </c>
      <c r="B80" s="118" t="s">
        <v>74</v>
      </c>
      <c r="C80" s="118">
        <v>44</v>
      </c>
      <c r="D80" s="32" t="s">
        <v>75</v>
      </c>
      <c r="E80" s="118" t="s">
        <v>182</v>
      </c>
      <c r="F80" s="31">
        <v>13</v>
      </c>
      <c r="G80" s="119"/>
      <c r="H80" s="126"/>
      <c r="I80" s="118">
        <v>3</v>
      </c>
      <c r="J80" s="118"/>
      <c r="K80" s="118"/>
      <c r="L80" s="118"/>
      <c r="M80" s="32"/>
      <c r="N80" s="129">
        <v>8</v>
      </c>
      <c r="O80" s="32">
        <v>5</v>
      </c>
      <c r="P80" s="111" t="s">
        <v>80</v>
      </c>
      <c r="Q80" s="110" t="s">
        <v>77</v>
      </c>
      <c r="R80" s="30"/>
      <c r="S80" s="30" t="s">
        <v>103</v>
      </c>
      <c r="T80" s="30" t="s">
        <v>362</v>
      </c>
      <c r="U80" s="70">
        <f t="shared" si="9"/>
        <v>78</v>
      </c>
      <c r="V80" s="72"/>
      <c r="W80" s="162"/>
      <c r="X80" s="160">
        <v>78</v>
      </c>
      <c r="Y80" s="171"/>
      <c r="Z80" s="159"/>
      <c r="AA80" s="73"/>
      <c r="AB80" s="74"/>
      <c r="AD80" s="201">
        <v>85</v>
      </c>
      <c r="AE80" s="285" t="s">
        <v>292</v>
      </c>
      <c r="AF80" s="285">
        <v>7</v>
      </c>
      <c r="AG80" s="285" t="s">
        <v>293</v>
      </c>
      <c r="AH80" s="285">
        <v>7</v>
      </c>
      <c r="AI80" s="31">
        <v>27</v>
      </c>
      <c r="AJ80" s="119"/>
      <c r="AK80" s="118"/>
      <c r="AL80" s="118"/>
      <c r="AM80" s="118">
        <v>4</v>
      </c>
      <c r="AN80" s="32"/>
      <c r="AO80" s="32"/>
      <c r="AP80" s="32"/>
      <c r="AQ80" s="137">
        <v>10</v>
      </c>
      <c r="AR80" s="32">
        <v>3</v>
      </c>
      <c r="AS80" s="281" t="s">
        <v>339</v>
      </c>
      <c r="AT80" s="32"/>
      <c r="AU80" s="32"/>
      <c r="AV80" s="30" t="s">
        <v>294</v>
      </c>
      <c r="AW80" s="30" t="s">
        <v>362</v>
      </c>
      <c r="AX80" s="70">
        <f t="shared" si="10"/>
        <v>0</v>
      </c>
      <c r="AY80" s="72"/>
      <c r="AZ80" s="72"/>
      <c r="BA80" s="72"/>
      <c r="BB80" s="193" t="s">
        <v>301</v>
      </c>
      <c r="BC80" s="187"/>
      <c r="BD80" s="188"/>
      <c r="BE80" s="34"/>
      <c r="BF80" s="180"/>
    </row>
    <row r="81" spans="1:59" s="75" customFormat="1">
      <c r="A81" s="201">
        <v>76</v>
      </c>
      <c r="B81" s="118" t="s">
        <v>74</v>
      </c>
      <c r="C81" s="118">
        <v>45</v>
      </c>
      <c r="D81" s="32" t="s">
        <v>75</v>
      </c>
      <c r="E81" s="118" t="s">
        <v>151</v>
      </c>
      <c r="F81" s="31">
        <f>SUM((N81-1)*8)+O81</f>
        <v>47</v>
      </c>
      <c r="G81" s="119"/>
      <c r="H81" s="32">
        <v>2</v>
      </c>
      <c r="I81" s="118"/>
      <c r="J81" s="118"/>
      <c r="K81" s="118"/>
      <c r="L81" s="118"/>
      <c r="M81" s="32"/>
      <c r="N81" s="184">
        <v>6</v>
      </c>
      <c r="O81" s="32">
        <v>7</v>
      </c>
      <c r="P81" s="112" t="s">
        <v>91</v>
      </c>
      <c r="Q81" s="113" t="s">
        <v>85</v>
      </c>
      <c r="R81" s="30"/>
      <c r="S81" s="30" t="s">
        <v>104</v>
      </c>
      <c r="T81" s="30" t="s">
        <v>361</v>
      </c>
      <c r="U81" s="70">
        <f t="shared" si="9"/>
        <v>78</v>
      </c>
      <c r="V81" s="72"/>
      <c r="W81" s="151">
        <v>78</v>
      </c>
      <c r="X81" s="171"/>
      <c r="Y81" s="171"/>
      <c r="Z81" s="159"/>
      <c r="AA81" s="37"/>
      <c r="AB81" s="36"/>
      <c r="AC81" s="30"/>
      <c r="AD81" s="201">
        <v>86</v>
      </c>
      <c r="AE81" s="285" t="s">
        <v>292</v>
      </c>
      <c r="AF81" s="285">
        <v>8</v>
      </c>
      <c r="AG81" s="285" t="s">
        <v>293</v>
      </c>
      <c r="AH81" s="285">
        <v>8</v>
      </c>
      <c r="AI81" s="31">
        <v>28</v>
      </c>
      <c r="AJ81" s="119"/>
      <c r="AK81" s="118"/>
      <c r="AL81" s="118"/>
      <c r="AM81" s="118">
        <v>4</v>
      </c>
      <c r="AN81" s="32"/>
      <c r="AO81" s="32"/>
      <c r="AP81" s="32"/>
      <c r="AQ81" s="137">
        <v>10</v>
      </c>
      <c r="AR81" s="32">
        <v>4</v>
      </c>
      <c r="AS81" s="215" t="s">
        <v>247</v>
      </c>
      <c r="AT81" s="32"/>
      <c r="AU81" s="32"/>
      <c r="AV81" s="30" t="s">
        <v>294</v>
      </c>
      <c r="AW81" s="30" t="s">
        <v>362</v>
      </c>
      <c r="AX81" s="70">
        <f t="shared" si="10"/>
        <v>0</v>
      </c>
      <c r="AY81" s="72"/>
      <c r="AZ81" s="72"/>
      <c r="BA81" s="72"/>
      <c r="BB81" s="193" t="s">
        <v>300</v>
      </c>
      <c r="BC81" s="187"/>
      <c r="BD81" s="188"/>
      <c r="BE81" s="34"/>
      <c r="BF81" s="180"/>
    </row>
    <row r="82" spans="1:59" s="75" customFormat="1" ht="11.25" customHeight="1">
      <c r="A82" s="201">
        <v>77</v>
      </c>
      <c r="B82" s="118" t="s">
        <v>74</v>
      </c>
      <c r="C82" s="118">
        <v>45</v>
      </c>
      <c r="D82" s="32" t="s">
        <v>75</v>
      </c>
      <c r="E82" s="32" t="s">
        <v>151</v>
      </c>
      <c r="F82" s="31">
        <v>14</v>
      </c>
      <c r="G82" s="119"/>
      <c r="H82" s="126"/>
      <c r="I82" s="118">
        <v>3</v>
      </c>
      <c r="J82" s="118"/>
      <c r="K82" s="118"/>
      <c r="L82" s="118"/>
      <c r="M82" s="32"/>
      <c r="N82" s="129">
        <v>8</v>
      </c>
      <c r="O82" s="32">
        <v>6</v>
      </c>
      <c r="P82" s="108" t="s">
        <v>79</v>
      </c>
      <c r="Q82" s="112" t="s">
        <v>91</v>
      </c>
      <c r="R82" s="106" t="s">
        <v>83</v>
      </c>
      <c r="S82" s="30"/>
      <c r="T82" s="30" t="s">
        <v>362</v>
      </c>
      <c r="U82" s="70">
        <f t="shared" si="9"/>
        <v>38</v>
      </c>
      <c r="V82" s="72"/>
      <c r="W82" s="72"/>
      <c r="X82" s="160">
        <v>38</v>
      </c>
      <c r="Y82" s="171"/>
      <c r="Z82" s="159"/>
      <c r="AA82" s="37"/>
      <c r="AB82" s="36"/>
      <c r="AC82" s="30"/>
      <c r="AD82" s="201">
        <v>15</v>
      </c>
      <c r="AE82" s="284" t="s">
        <v>74</v>
      </c>
      <c r="AF82" s="284">
        <v>9</v>
      </c>
      <c r="AG82" s="284" t="s">
        <v>75</v>
      </c>
      <c r="AH82" s="284" t="s">
        <v>164</v>
      </c>
      <c r="AI82" s="31">
        <v>29</v>
      </c>
      <c r="AJ82" s="119"/>
      <c r="AK82" s="118"/>
      <c r="AL82" s="118"/>
      <c r="AM82" s="118">
        <v>4</v>
      </c>
      <c r="AN82" s="32"/>
      <c r="AO82" s="32"/>
      <c r="AP82" s="32"/>
      <c r="AQ82" s="137">
        <v>10</v>
      </c>
      <c r="AR82" s="32">
        <v>5</v>
      </c>
      <c r="AS82" s="179"/>
      <c r="AT82" s="179"/>
      <c r="AU82" s="30"/>
      <c r="AV82" s="282" t="s">
        <v>95</v>
      </c>
      <c r="AW82" s="30" t="s">
        <v>362</v>
      </c>
      <c r="AX82" s="70">
        <f t="shared" si="10"/>
        <v>40</v>
      </c>
      <c r="AY82" s="72"/>
      <c r="AZ82" s="72"/>
      <c r="BA82" s="72"/>
      <c r="BB82" s="193">
        <v>40</v>
      </c>
      <c r="BC82" s="164"/>
      <c r="BD82" s="73"/>
      <c r="BE82" s="178"/>
      <c r="BF82" s="180"/>
    </row>
    <row r="83" spans="1:59" s="75" customFormat="1" ht="11.25" customHeight="1">
      <c r="A83" s="201">
        <v>78</v>
      </c>
      <c r="B83" s="118" t="s">
        <v>74</v>
      </c>
      <c r="C83" s="118">
        <v>45</v>
      </c>
      <c r="D83" s="32" t="s">
        <v>75</v>
      </c>
      <c r="E83" s="118" t="s">
        <v>212</v>
      </c>
      <c r="F83" s="31">
        <v>15</v>
      </c>
      <c r="G83" s="119"/>
      <c r="H83" s="127"/>
      <c r="I83" s="118">
        <v>3</v>
      </c>
      <c r="J83" s="118"/>
      <c r="K83" s="118"/>
      <c r="L83" s="118"/>
      <c r="M83" s="32"/>
      <c r="N83" s="129">
        <v>8</v>
      </c>
      <c r="O83" s="32">
        <v>7</v>
      </c>
      <c r="P83" s="109" t="s">
        <v>76</v>
      </c>
      <c r="Q83" s="110" t="s">
        <v>77</v>
      </c>
      <c r="R83" s="30"/>
      <c r="S83" s="30"/>
      <c r="T83" s="30" t="s">
        <v>362</v>
      </c>
      <c r="U83" s="70">
        <f t="shared" si="9"/>
        <v>40</v>
      </c>
      <c r="V83" s="72"/>
      <c r="W83" s="72"/>
      <c r="X83" s="160">
        <v>40</v>
      </c>
      <c r="Y83" s="171"/>
      <c r="Z83" s="159"/>
      <c r="AA83" s="37"/>
      <c r="AB83" s="36"/>
      <c r="AC83" s="180"/>
      <c r="AD83" s="201">
        <v>17</v>
      </c>
      <c r="AE83" s="284" t="s">
        <v>74</v>
      </c>
      <c r="AF83" s="284">
        <v>10</v>
      </c>
      <c r="AG83" s="284" t="s">
        <v>75</v>
      </c>
      <c r="AH83" s="284" t="s">
        <v>165</v>
      </c>
      <c r="AI83" s="31">
        <v>30</v>
      </c>
      <c r="AJ83" s="119"/>
      <c r="AK83" s="127"/>
      <c r="AL83" s="118"/>
      <c r="AM83" s="118">
        <v>4</v>
      </c>
      <c r="AN83" s="118"/>
      <c r="AO83" s="118"/>
      <c r="AP83" s="179"/>
      <c r="AQ83" s="137">
        <v>10</v>
      </c>
      <c r="AR83" s="179">
        <v>6</v>
      </c>
      <c r="AS83" s="179"/>
      <c r="AT83" s="179"/>
      <c r="AU83" s="180"/>
      <c r="AV83" s="282" t="s">
        <v>96</v>
      </c>
      <c r="AW83" s="30" t="s">
        <v>362</v>
      </c>
      <c r="AX83" s="70">
        <f t="shared" si="10"/>
        <v>40</v>
      </c>
      <c r="AY83" s="72"/>
      <c r="AZ83" s="72"/>
      <c r="BA83" s="72"/>
      <c r="BB83" s="193">
        <v>40</v>
      </c>
      <c r="BC83" s="199"/>
      <c r="BD83" s="200"/>
      <c r="BE83" s="178"/>
      <c r="BF83" s="180"/>
    </row>
    <row r="84" spans="1:59" s="75" customFormat="1">
      <c r="A84" s="201">
        <v>79</v>
      </c>
      <c r="B84" s="118" t="s">
        <v>292</v>
      </c>
      <c r="C84" s="118">
        <v>1</v>
      </c>
      <c r="D84" s="32" t="s">
        <v>293</v>
      </c>
      <c r="E84" s="118">
        <v>1</v>
      </c>
      <c r="F84" s="31">
        <f>SUM((N84-1)*8)+O84</f>
        <v>19</v>
      </c>
      <c r="G84" s="119"/>
      <c r="H84" s="32">
        <v>2</v>
      </c>
      <c r="I84" s="118"/>
      <c r="J84" s="118"/>
      <c r="K84" s="118"/>
      <c r="L84" s="118"/>
      <c r="M84" s="32"/>
      <c r="N84" s="135">
        <v>3</v>
      </c>
      <c r="O84" s="32">
        <v>3</v>
      </c>
      <c r="P84" s="112" t="s">
        <v>91</v>
      </c>
      <c r="Q84" s="212" t="s">
        <v>322</v>
      </c>
      <c r="R84" s="30"/>
      <c r="S84" s="30" t="s">
        <v>294</v>
      </c>
      <c r="T84" s="30" t="s">
        <v>361</v>
      </c>
      <c r="U84" s="70">
        <f t="shared" si="9"/>
        <v>0</v>
      </c>
      <c r="V84" s="72"/>
      <c r="W84" s="154" t="s">
        <v>313</v>
      </c>
      <c r="X84" s="72"/>
      <c r="Y84" s="72"/>
      <c r="Z84" s="187"/>
      <c r="AA84" s="188"/>
      <c r="AB84" s="34"/>
      <c r="AC84" s="180"/>
      <c r="AD84" s="201">
        <v>19</v>
      </c>
      <c r="AE84" s="284" t="s">
        <v>74</v>
      </c>
      <c r="AF84" s="284">
        <v>11</v>
      </c>
      <c r="AG84" s="284" t="s">
        <v>75</v>
      </c>
      <c r="AH84" s="284" t="s">
        <v>166</v>
      </c>
      <c r="AI84" s="31">
        <v>31</v>
      </c>
      <c r="AJ84" s="119"/>
      <c r="AK84" s="127"/>
      <c r="AL84" s="118"/>
      <c r="AM84" s="118">
        <v>4</v>
      </c>
      <c r="AN84" s="118"/>
      <c r="AO84" s="118"/>
      <c r="AP84" s="179"/>
      <c r="AQ84" s="137">
        <v>10</v>
      </c>
      <c r="AR84" s="179">
        <v>7</v>
      </c>
      <c r="AS84" s="179"/>
      <c r="AT84" s="179"/>
      <c r="AU84" s="180"/>
      <c r="AV84" s="282" t="s">
        <v>98</v>
      </c>
      <c r="AW84" s="30" t="s">
        <v>362</v>
      </c>
      <c r="AX84" s="70">
        <f t="shared" si="10"/>
        <v>40</v>
      </c>
      <c r="AY84" s="72"/>
      <c r="AZ84" s="72"/>
      <c r="BA84" s="72"/>
      <c r="BB84" s="193">
        <v>40</v>
      </c>
      <c r="BC84" s="199"/>
      <c r="BD84" s="200"/>
      <c r="BE84" s="178"/>
      <c r="BF84" s="180"/>
    </row>
    <row r="85" spans="1:59">
      <c r="A85" s="201">
        <v>80</v>
      </c>
      <c r="B85" s="118" t="s">
        <v>292</v>
      </c>
      <c r="C85" s="118">
        <v>2</v>
      </c>
      <c r="D85" s="32" t="s">
        <v>293</v>
      </c>
      <c r="E85" s="118">
        <v>2</v>
      </c>
      <c r="F85" s="31">
        <f>SUM((N85-1)*8)+O85</f>
        <v>20</v>
      </c>
      <c r="G85" s="119"/>
      <c r="H85" s="32">
        <v>2</v>
      </c>
      <c r="I85" s="118"/>
      <c r="J85" s="118"/>
      <c r="K85" s="118"/>
      <c r="L85" s="118"/>
      <c r="N85" s="135">
        <v>3</v>
      </c>
      <c r="O85" s="32">
        <v>4</v>
      </c>
      <c r="P85" s="215" t="s">
        <v>247</v>
      </c>
      <c r="Q85" s="32" t="s">
        <v>79</v>
      </c>
      <c r="S85" s="30" t="s">
        <v>294</v>
      </c>
      <c r="T85" s="30" t="s">
        <v>361</v>
      </c>
      <c r="U85" s="70">
        <f t="shared" si="9"/>
        <v>0</v>
      </c>
      <c r="V85" s="72"/>
      <c r="W85" s="154" t="s">
        <v>312</v>
      </c>
      <c r="X85" s="72"/>
      <c r="Y85" s="72"/>
      <c r="Z85" s="187"/>
      <c r="AA85" s="188"/>
      <c r="AB85" s="34"/>
      <c r="AC85" s="180"/>
      <c r="AD85" s="201">
        <v>106</v>
      </c>
      <c r="AE85" s="284" t="s">
        <v>74</v>
      </c>
      <c r="AF85" s="284">
        <v>12</v>
      </c>
      <c r="AG85" s="284" t="s">
        <v>75</v>
      </c>
      <c r="AH85" s="284" t="s">
        <v>167</v>
      </c>
      <c r="AI85" s="31">
        <v>32</v>
      </c>
      <c r="AJ85" s="119"/>
      <c r="AK85" s="118"/>
      <c r="AL85" s="118"/>
      <c r="AM85" s="118">
        <v>4</v>
      </c>
      <c r="AQ85" s="137">
        <v>10</v>
      </c>
      <c r="AR85" s="32">
        <v>8</v>
      </c>
      <c r="AS85" s="75"/>
      <c r="AT85" s="75"/>
      <c r="AU85" s="32"/>
      <c r="AV85" s="75"/>
      <c r="AW85" s="30" t="s">
        <v>362</v>
      </c>
      <c r="AX85" s="70">
        <f t="shared" si="10"/>
        <v>0</v>
      </c>
      <c r="AY85" s="72"/>
      <c r="AZ85" s="72"/>
      <c r="BA85" s="72"/>
      <c r="BB85" s="193"/>
      <c r="BC85" s="187"/>
      <c r="BD85" s="188"/>
      <c r="BE85" s="34"/>
      <c r="BF85" s="180"/>
    </row>
    <row r="86" spans="1:59">
      <c r="A86" s="201">
        <v>81</v>
      </c>
      <c r="B86" s="118" t="s">
        <v>292</v>
      </c>
      <c r="C86" s="118">
        <v>3</v>
      </c>
      <c r="D86" s="32" t="s">
        <v>293</v>
      </c>
      <c r="E86" s="32">
        <v>3</v>
      </c>
      <c r="F86" s="31">
        <f>SUM((N86-1)*8)+O86</f>
        <v>3</v>
      </c>
      <c r="G86" s="171">
        <v>1</v>
      </c>
      <c r="H86" s="118"/>
      <c r="N86" s="133">
        <v>1</v>
      </c>
      <c r="O86" s="32">
        <v>3</v>
      </c>
      <c r="P86" s="210" t="s">
        <v>76</v>
      </c>
      <c r="Q86" s="32"/>
      <c r="S86" s="30" t="s">
        <v>294</v>
      </c>
      <c r="T86" s="30" t="s">
        <v>361</v>
      </c>
      <c r="U86" s="70"/>
      <c r="V86" s="154" t="s">
        <v>314</v>
      </c>
      <c r="W86" s="158"/>
      <c r="X86" s="171"/>
      <c r="Y86" s="171"/>
      <c r="Z86" s="159"/>
      <c r="AC86" s="180"/>
      <c r="AD86" s="201">
        <v>10</v>
      </c>
      <c r="AE86" s="116" t="s">
        <v>74</v>
      </c>
      <c r="AF86" s="118">
        <v>7</v>
      </c>
      <c r="AG86" s="32" t="s">
        <v>75</v>
      </c>
      <c r="AH86" s="32" t="s">
        <v>214</v>
      </c>
      <c r="AI86" s="31">
        <v>33</v>
      </c>
      <c r="AJ86" s="119"/>
      <c r="AK86" s="118"/>
      <c r="AL86" s="118"/>
      <c r="AM86" s="118">
        <v>4</v>
      </c>
      <c r="AQ86" s="138">
        <v>11</v>
      </c>
      <c r="AR86" s="32">
        <v>1</v>
      </c>
      <c r="AS86" s="111" t="s">
        <v>80</v>
      </c>
      <c r="AT86" s="112" t="s">
        <v>91</v>
      </c>
      <c r="AU86" s="32"/>
      <c r="AV86" s="30" t="s">
        <v>92</v>
      </c>
      <c r="AW86" s="30" t="s">
        <v>362</v>
      </c>
      <c r="AX86" s="70">
        <f t="shared" si="10"/>
        <v>140</v>
      </c>
      <c r="AY86" s="72"/>
      <c r="AZ86" s="72"/>
      <c r="BA86" s="72"/>
      <c r="BB86" s="165">
        <v>140</v>
      </c>
      <c r="BC86" s="159"/>
      <c r="BD86" s="37"/>
      <c r="BE86" s="178"/>
      <c r="BF86" s="180"/>
    </row>
    <row r="87" spans="1:59">
      <c r="A87" s="201">
        <v>82</v>
      </c>
      <c r="B87" s="118" t="s">
        <v>292</v>
      </c>
      <c r="C87" s="118">
        <v>4</v>
      </c>
      <c r="D87" s="32" t="s">
        <v>293</v>
      </c>
      <c r="E87" s="32">
        <v>4</v>
      </c>
      <c r="F87" s="31">
        <f>SUM((N87-1)*8)+O87</f>
        <v>8</v>
      </c>
      <c r="G87" s="171">
        <v>1</v>
      </c>
      <c r="H87" s="118"/>
      <c r="I87" s="118"/>
      <c r="J87" s="118"/>
      <c r="N87" s="133">
        <v>1</v>
      </c>
      <c r="O87" s="32">
        <v>8</v>
      </c>
      <c r="P87" s="106" t="s">
        <v>83</v>
      </c>
      <c r="Q87" s="32"/>
      <c r="R87" s="32"/>
      <c r="S87" s="30" t="s">
        <v>294</v>
      </c>
      <c r="T87" s="30" t="s">
        <v>361</v>
      </c>
      <c r="U87" s="70"/>
      <c r="V87" s="151" t="s">
        <v>315</v>
      </c>
      <c r="W87" s="72"/>
      <c r="X87" s="72"/>
      <c r="Y87" s="171"/>
      <c r="Z87" s="164"/>
      <c r="AA87" s="73"/>
      <c r="AB87" s="74"/>
      <c r="AC87" s="180"/>
      <c r="AD87" s="201">
        <v>11</v>
      </c>
      <c r="AE87" s="118" t="s">
        <v>74</v>
      </c>
      <c r="AF87" s="118">
        <v>7</v>
      </c>
      <c r="AG87" s="32" t="s">
        <v>75</v>
      </c>
      <c r="AH87" s="32" t="s">
        <v>163</v>
      </c>
      <c r="AI87" s="31">
        <v>34</v>
      </c>
      <c r="AJ87" s="119"/>
      <c r="AK87" s="118"/>
      <c r="AL87" s="118"/>
      <c r="AM87" s="118">
        <v>4</v>
      </c>
      <c r="AQ87" s="138">
        <v>11</v>
      </c>
      <c r="AR87" s="32">
        <v>2</v>
      </c>
      <c r="AS87" s="111" t="s">
        <v>80</v>
      </c>
      <c r="AU87" s="32"/>
      <c r="AW87" s="30" t="s">
        <v>362</v>
      </c>
      <c r="AX87" s="70">
        <f t="shared" si="10"/>
        <v>35</v>
      </c>
      <c r="AY87" s="72"/>
      <c r="AZ87" s="72"/>
      <c r="BA87" s="72"/>
      <c r="BB87" s="196">
        <v>35</v>
      </c>
      <c r="BC87" s="187"/>
      <c r="BD87" s="188"/>
      <c r="BE87" s="34"/>
      <c r="BF87" s="180"/>
      <c r="BG87" s="180"/>
    </row>
    <row r="88" spans="1:59">
      <c r="A88" s="201">
        <v>83</v>
      </c>
      <c r="B88" s="285" t="s">
        <v>292</v>
      </c>
      <c r="C88" s="285">
        <v>5</v>
      </c>
      <c r="D88" s="285" t="s">
        <v>293</v>
      </c>
      <c r="E88" s="285">
        <v>5</v>
      </c>
      <c r="F88" s="31">
        <v>25</v>
      </c>
      <c r="G88" s="119"/>
      <c r="H88" s="118"/>
      <c r="I88" s="118"/>
      <c r="J88" s="118">
        <v>4</v>
      </c>
      <c r="N88" s="137">
        <v>10</v>
      </c>
      <c r="O88" s="32">
        <v>1</v>
      </c>
      <c r="P88" s="109" t="s">
        <v>76</v>
      </c>
      <c r="Q88" s="212" t="s">
        <v>327</v>
      </c>
      <c r="R88" s="32"/>
      <c r="S88" s="30" t="s">
        <v>294</v>
      </c>
      <c r="T88" s="30" t="s">
        <v>362</v>
      </c>
      <c r="U88" s="70">
        <f t="shared" ref="U88:U103" si="11">SUM(V88:AB88)</f>
        <v>0</v>
      </c>
      <c r="V88" s="72"/>
      <c r="W88" s="72"/>
      <c r="X88" s="72"/>
      <c r="Y88" s="193" t="s">
        <v>303</v>
      </c>
      <c r="Z88" s="187"/>
      <c r="AA88" s="188"/>
      <c r="AB88" s="34"/>
      <c r="AC88" s="180"/>
      <c r="AD88" s="201">
        <v>12</v>
      </c>
      <c r="AE88" s="118" t="s">
        <v>74</v>
      </c>
      <c r="AF88" s="118">
        <v>8</v>
      </c>
      <c r="AG88" s="32" t="s">
        <v>75</v>
      </c>
      <c r="AH88" s="118" t="s">
        <v>215</v>
      </c>
      <c r="AI88" s="31">
        <v>35</v>
      </c>
      <c r="AJ88" s="119"/>
      <c r="AK88" s="118"/>
      <c r="AL88" s="118"/>
      <c r="AM88" s="118">
        <v>4</v>
      </c>
      <c r="AN88" s="114"/>
      <c r="AQ88" s="138">
        <v>11</v>
      </c>
      <c r="AR88" s="32">
        <v>3</v>
      </c>
      <c r="AS88" s="108" t="s">
        <v>79</v>
      </c>
      <c r="AT88" s="113" t="s">
        <v>85</v>
      </c>
      <c r="AU88" s="32"/>
      <c r="AV88" s="30" t="s">
        <v>94</v>
      </c>
      <c r="AW88" s="30" t="s">
        <v>362</v>
      </c>
      <c r="AX88" s="70">
        <f t="shared" si="10"/>
        <v>134</v>
      </c>
      <c r="AY88" s="72"/>
      <c r="AZ88" s="72"/>
      <c r="BA88" s="72"/>
      <c r="BB88" s="196">
        <v>134</v>
      </c>
      <c r="BC88" s="187"/>
      <c r="BD88" s="188"/>
      <c r="BE88" s="34"/>
      <c r="BF88" s="180"/>
      <c r="BG88" s="180"/>
    </row>
    <row r="89" spans="1:59">
      <c r="A89" s="201">
        <v>84</v>
      </c>
      <c r="B89" s="285" t="s">
        <v>292</v>
      </c>
      <c r="C89" s="285">
        <v>6</v>
      </c>
      <c r="D89" s="285" t="s">
        <v>293</v>
      </c>
      <c r="E89" s="285">
        <v>6</v>
      </c>
      <c r="F89" s="31">
        <v>26</v>
      </c>
      <c r="G89" s="119"/>
      <c r="H89" s="118"/>
      <c r="I89" s="118"/>
      <c r="J89" s="118">
        <v>4</v>
      </c>
      <c r="N89" s="137">
        <v>10</v>
      </c>
      <c r="O89" s="32">
        <v>2</v>
      </c>
      <c r="P89" s="111" t="s">
        <v>80</v>
      </c>
      <c r="Q89" s="108" t="s">
        <v>79</v>
      </c>
      <c r="R89" s="32"/>
      <c r="S89" s="30" t="s">
        <v>294</v>
      </c>
      <c r="T89" s="30" t="s">
        <v>362</v>
      </c>
      <c r="U89" s="70">
        <f t="shared" si="11"/>
        <v>0</v>
      </c>
      <c r="V89" s="72"/>
      <c r="W89" s="72"/>
      <c r="X89" s="72"/>
      <c r="Y89" s="193" t="s">
        <v>302</v>
      </c>
      <c r="Z89" s="187"/>
      <c r="AA89" s="188"/>
      <c r="AB89" s="34"/>
      <c r="AC89" s="180"/>
      <c r="AD89" s="201">
        <v>13</v>
      </c>
      <c r="AE89" s="118" t="s">
        <v>74</v>
      </c>
      <c r="AF89" s="118">
        <v>8</v>
      </c>
      <c r="AG89" s="32" t="s">
        <v>75</v>
      </c>
      <c r="AH89" s="118" t="s">
        <v>146</v>
      </c>
      <c r="AI89" s="31">
        <v>36</v>
      </c>
      <c r="AJ89" s="119"/>
      <c r="AK89" s="118"/>
      <c r="AL89" s="118"/>
      <c r="AM89" s="118">
        <v>4</v>
      </c>
      <c r="AN89" s="114"/>
      <c r="AQ89" s="138">
        <v>11</v>
      </c>
      <c r="AR89" s="32">
        <v>4</v>
      </c>
      <c r="AS89" s="110" t="s">
        <v>77</v>
      </c>
      <c r="AT89" s="113" t="s">
        <v>85</v>
      </c>
      <c r="AU89" s="32"/>
      <c r="AW89" s="30" t="s">
        <v>362</v>
      </c>
      <c r="AX89" s="70">
        <f t="shared" si="10"/>
        <v>35</v>
      </c>
      <c r="AY89" s="72"/>
      <c r="AZ89" s="72"/>
      <c r="BA89" s="72"/>
      <c r="BB89" s="196">
        <v>35</v>
      </c>
      <c r="BC89" s="187"/>
      <c r="BD89" s="188"/>
      <c r="BE89" s="34"/>
      <c r="BF89" s="180"/>
      <c r="BG89" s="180"/>
    </row>
    <row r="90" spans="1:59">
      <c r="A90" s="201">
        <v>85</v>
      </c>
      <c r="B90" s="285" t="s">
        <v>292</v>
      </c>
      <c r="C90" s="285">
        <v>7</v>
      </c>
      <c r="D90" s="285" t="s">
        <v>293</v>
      </c>
      <c r="E90" s="285">
        <v>7</v>
      </c>
      <c r="F90" s="31">
        <v>27</v>
      </c>
      <c r="G90" s="119"/>
      <c r="H90" s="118"/>
      <c r="I90" s="118"/>
      <c r="J90" s="118">
        <v>4</v>
      </c>
      <c r="N90" s="137">
        <v>10</v>
      </c>
      <c r="O90" s="32">
        <v>3</v>
      </c>
      <c r="P90" s="281" t="s">
        <v>339</v>
      </c>
      <c r="Q90" s="32"/>
      <c r="R90" s="32"/>
      <c r="S90" s="30" t="s">
        <v>294</v>
      </c>
      <c r="T90" s="30" t="s">
        <v>362</v>
      </c>
      <c r="U90" s="70">
        <f t="shared" si="11"/>
        <v>0</v>
      </c>
      <c r="V90" s="72"/>
      <c r="W90" s="72"/>
      <c r="X90" s="72"/>
      <c r="Y90" s="193" t="s">
        <v>301</v>
      </c>
      <c r="Z90" s="187"/>
      <c r="AA90" s="188"/>
      <c r="AB90" s="34"/>
      <c r="AC90" s="180"/>
      <c r="AD90" s="201">
        <v>14</v>
      </c>
      <c r="AE90" s="284" t="s">
        <v>74</v>
      </c>
      <c r="AF90" s="284">
        <v>9</v>
      </c>
      <c r="AG90" s="284" t="s">
        <v>75</v>
      </c>
      <c r="AH90" s="284">
        <v>9</v>
      </c>
      <c r="AI90" s="31">
        <v>37</v>
      </c>
      <c r="AJ90" s="119"/>
      <c r="AK90" s="118"/>
      <c r="AL90" s="118"/>
      <c r="AM90" s="118">
        <v>4</v>
      </c>
      <c r="AQ90" s="138">
        <v>11</v>
      </c>
      <c r="AR90" s="32">
        <v>5</v>
      </c>
      <c r="AS90" s="108" t="s">
        <v>79</v>
      </c>
      <c r="AT90" s="111" t="s">
        <v>80</v>
      </c>
      <c r="AU90" s="32"/>
      <c r="AV90" s="282" t="s">
        <v>95</v>
      </c>
      <c r="AW90" s="30" t="s">
        <v>362</v>
      </c>
      <c r="AX90" s="70">
        <f t="shared" si="10"/>
        <v>105</v>
      </c>
      <c r="AY90" s="72"/>
      <c r="AZ90" s="72"/>
      <c r="BA90" s="72"/>
      <c r="BB90" s="196">
        <v>105</v>
      </c>
      <c r="BC90" s="187"/>
      <c r="BD90" s="188"/>
      <c r="BE90" s="34"/>
      <c r="BF90" s="180"/>
      <c r="BG90" s="180"/>
    </row>
    <row r="91" spans="1:59">
      <c r="A91" s="201">
        <v>86</v>
      </c>
      <c r="B91" s="285" t="s">
        <v>292</v>
      </c>
      <c r="C91" s="285">
        <v>8</v>
      </c>
      <c r="D91" s="285" t="s">
        <v>293</v>
      </c>
      <c r="E91" s="285">
        <v>8</v>
      </c>
      <c r="F91" s="31">
        <v>28</v>
      </c>
      <c r="G91" s="119"/>
      <c r="H91" s="118"/>
      <c r="I91" s="118"/>
      <c r="J91" s="118">
        <v>4</v>
      </c>
      <c r="N91" s="137">
        <v>10</v>
      </c>
      <c r="O91" s="32">
        <v>4</v>
      </c>
      <c r="P91" s="215" t="s">
        <v>247</v>
      </c>
      <c r="Q91" s="32"/>
      <c r="R91" s="32"/>
      <c r="S91" s="30" t="s">
        <v>294</v>
      </c>
      <c r="T91" s="30" t="s">
        <v>362</v>
      </c>
      <c r="U91" s="70">
        <f t="shared" si="11"/>
        <v>0</v>
      </c>
      <c r="V91" s="72"/>
      <c r="W91" s="72"/>
      <c r="X91" s="72"/>
      <c r="Y91" s="193" t="s">
        <v>300</v>
      </c>
      <c r="Z91" s="187"/>
      <c r="AA91" s="188"/>
      <c r="AB91" s="34"/>
      <c r="AC91" s="180"/>
      <c r="AD91" s="201">
        <v>16</v>
      </c>
      <c r="AE91" s="284" t="s">
        <v>74</v>
      </c>
      <c r="AF91" s="284">
        <v>10</v>
      </c>
      <c r="AG91" s="284" t="s">
        <v>75</v>
      </c>
      <c r="AH91" s="284">
        <v>10</v>
      </c>
      <c r="AI91" s="31">
        <v>38</v>
      </c>
      <c r="AJ91" s="119"/>
      <c r="AK91" s="118"/>
      <c r="AL91" s="118"/>
      <c r="AM91" s="118">
        <v>4</v>
      </c>
      <c r="AQ91" s="138">
        <v>11</v>
      </c>
      <c r="AR91" s="32">
        <v>6</v>
      </c>
      <c r="AS91" s="111" t="s">
        <v>80</v>
      </c>
      <c r="AT91" s="113" t="s">
        <v>85</v>
      </c>
      <c r="AU91" s="32"/>
      <c r="AV91" s="282" t="s">
        <v>96</v>
      </c>
      <c r="AW91" s="30" t="s">
        <v>362</v>
      </c>
      <c r="AX91" s="70">
        <f t="shared" si="10"/>
        <v>110</v>
      </c>
      <c r="AY91" s="72"/>
      <c r="AZ91" s="72"/>
      <c r="BA91" s="72"/>
      <c r="BB91" s="196">
        <v>110</v>
      </c>
      <c r="BC91" s="187"/>
      <c r="BD91" s="188"/>
      <c r="BE91" s="34"/>
      <c r="BF91" s="180"/>
      <c r="BG91" s="180"/>
    </row>
    <row r="92" spans="1:59">
      <c r="A92" s="201">
        <v>87</v>
      </c>
      <c r="B92" s="118" t="s">
        <v>292</v>
      </c>
      <c r="C92" s="118">
        <v>9</v>
      </c>
      <c r="D92" s="118" t="s">
        <v>293</v>
      </c>
      <c r="E92" s="118">
        <v>9</v>
      </c>
      <c r="F92" s="31">
        <f t="shared" ref="F92:F100" si="12">SUM((N92-1)*8)+O92</f>
        <v>13</v>
      </c>
      <c r="G92" s="171">
        <v>1</v>
      </c>
      <c r="H92" s="118"/>
      <c r="I92" s="118"/>
      <c r="J92" s="118"/>
      <c r="K92" s="118"/>
      <c r="L92" s="118"/>
      <c r="N92" s="152">
        <v>2</v>
      </c>
      <c r="O92" s="32">
        <v>5</v>
      </c>
      <c r="P92" s="213" t="s">
        <v>320</v>
      </c>
      <c r="Q92" s="32"/>
      <c r="S92" s="30" t="s">
        <v>294</v>
      </c>
      <c r="T92" s="30" t="s">
        <v>361</v>
      </c>
      <c r="U92" s="70">
        <f t="shared" si="11"/>
        <v>0</v>
      </c>
      <c r="V92" s="151" t="s">
        <v>316</v>
      </c>
      <c r="W92" s="72"/>
      <c r="X92" s="72"/>
      <c r="Y92" s="171"/>
      <c r="Z92" s="159"/>
      <c r="AC92" s="180"/>
      <c r="AD92" s="201">
        <v>18</v>
      </c>
      <c r="AE92" s="284" t="s">
        <v>74</v>
      </c>
      <c r="AF92" s="284">
        <v>11</v>
      </c>
      <c r="AG92" s="284" t="s">
        <v>75</v>
      </c>
      <c r="AH92" s="284">
        <v>11</v>
      </c>
      <c r="AI92" s="31">
        <v>39</v>
      </c>
      <c r="AJ92" s="119"/>
      <c r="AK92" s="118"/>
      <c r="AL92" s="118"/>
      <c r="AM92" s="118">
        <v>4</v>
      </c>
      <c r="AQ92" s="138">
        <v>11</v>
      </c>
      <c r="AR92" s="32">
        <v>7</v>
      </c>
      <c r="AS92" s="108" t="s">
        <v>79</v>
      </c>
      <c r="AT92" s="110" t="s">
        <v>77</v>
      </c>
      <c r="AU92" s="32"/>
      <c r="AV92" s="282" t="s">
        <v>98</v>
      </c>
      <c r="AW92" s="30" t="s">
        <v>362</v>
      </c>
      <c r="AX92" s="70">
        <f t="shared" si="10"/>
        <v>150</v>
      </c>
      <c r="AY92" s="72"/>
      <c r="AZ92" s="72"/>
      <c r="BA92" s="72"/>
      <c r="BB92" s="196">
        <v>150</v>
      </c>
      <c r="BC92" s="187"/>
      <c r="BD92" s="188"/>
      <c r="BE92" s="34"/>
      <c r="BF92" s="180"/>
      <c r="BG92" s="180"/>
    </row>
    <row r="93" spans="1:59">
      <c r="A93" s="201">
        <v>88</v>
      </c>
      <c r="B93" s="118" t="s">
        <v>292</v>
      </c>
      <c r="C93" s="118">
        <v>10</v>
      </c>
      <c r="D93" s="118" t="s">
        <v>293</v>
      </c>
      <c r="E93" s="118">
        <v>10</v>
      </c>
      <c r="F93" s="31">
        <f t="shared" si="12"/>
        <v>14</v>
      </c>
      <c r="G93" s="171">
        <v>1</v>
      </c>
      <c r="H93" s="118"/>
      <c r="I93" s="118"/>
      <c r="J93" s="118"/>
      <c r="K93" s="118"/>
      <c r="L93" s="118"/>
      <c r="N93" s="152">
        <v>2</v>
      </c>
      <c r="O93" s="77">
        <v>6</v>
      </c>
      <c r="P93" s="113" t="s">
        <v>321</v>
      </c>
      <c r="Q93" s="32"/>
      <c r="S93" s="30" t="s">
        <v>294</v>
      </c>
      <c r="T93" s="30" t="s">
        <v>361</v>
      </c>
      <c r="U93" s="70">
        <f t="shared" si="11"/>
        <v>0</v>
      </c>
      <c r="V93" s="151" t="s">
        <v>317</v>
      </c>
      <c r="W93" s="72"/>
      <c r="X93" s="72"/>
      <c r="Y93" s="72"/>
      <c r="Z93" s="187"/>
      <c r="AC93" s="180"/>
      <c r="AD93" s="201">
        <v>100</v>
      </c>
      <c r="AE93" s="118" t="s">
        <v>292</v>
      </c>
      <c r="AF93" s="118">
        <v>21</v>
      </c>
      <c r="AG93" s="32" t="s">
        <v>293</v>
      </c>
      <c r="AH93" s="32">
        <v>21</v>
      </c>
      <c r="AI93" s="31">
        <v>40</v>
      </c>
      <c r="AJ93" s="119"/>
      <c r="AK93" s="118"/>
      <c r="AL93" s="118"/>
      <c r="AM93" s="118">
        <v>4</v>
      </c>
      <c r="AQ93" s="138">
        <v>11</v>
      </c>
      <c r="AR93" s="32">
        <v>8</v>
      </c>
      <c r="AS93" s="108" t="s">
        <v>79</v>
      </c>
      <c r="AU93" s="32"/>
      <c r="AV93" s="30" t="s">
        <v>294</v>
      </c>
      <c r="AW93" s="30" t="s">
        <v>362</v>
      </c>
      <c r="AX93" s="70">
        <f t="shared" si="10"/>
        <v>0</v>
      </c>
      <c r="AY93" s="72"/>
      <c r="AZ93" s="72"/>
      <c r="BA93" s="72"/>
      <c r="BB93" s="196" t="s">
        <v>298</v>
      </c>
      <c r="BC93" s="187"/>
      <c r="BD93" s="188"/>
      <c r="BE93" s="34"/>
      <c r="BF93" s="180"/>
      <c r="BG93" s="180"/>
    </row>
    <row r="94" spans="1:59">
      <c r="A94" s="201">
        <v>89</v>
      </c>
      <c r="B94" s="118" t="s">
        <v>292</v>
      </c>
      <c r="C94" s="118">
        <v>11</v>
      </c>
      <c r="D94" s="118" t="s">
        <v>293</v>
      </c>
      <c r="E94" s="118">
        <v>11</v>
      </c>
      <c r="F94" s="31">
        <f t="shared" si="12"/>
        <v>15</v>
      </c>
      <c r="G94" s="171">
        <v>1</v>
      </c>
      <c r="H94" s="118"/>
      <c r="I94" s="75"/>
      <c r="J94" s="75"/>
      <c r="K94" s="75"/>
      <c r="L94" s="75"/>
      <c r="N94" s="152">
        <v>2</v>
      </c>
      <c r="O94" s="32">
        <v>7</v>
      </c>
      <c r="P94" s="215" t="s">
        <v>247</v>
      </c>
      <c r="S94" s="30" t="s">
        <v>294</v>
      </c>
      <c r="T94" s="30" t="s">
        <v>361</v>
      </c>
      <c r="U94" s="70">
        <f t="shared" si="11"/>
        <v>0</v>
      </c>
      <c r="V94" s="151" t="s">
        <v>318</v>
      </c>
      <c r="W94" s="72"/>
      <c r="X94" s="72"/>
      <c r="Y94" s="72"/>
      <c r="Z94" s="187"/>
      <c r="AC94" s="180"/>
      <c r="AD94" s="201">
        <v>20</v>
      </c>
      <c r="AE94" s="284" t="s">
        <v>74</v>
      </c>
      <c r="AF94" s="284">
        <v>12</v>
      </c>
      <c r="AG94" s="284" t="s">
        <v>75</v>
      </c>
      <c r="AH94" s="284">
        <v>12</v>
      </c>
      <c r="AI94" s="286">
        <f>SUM((AQ94-1)*8)+AR94</f>
        <v>88</v>
      </c>
      <c r="AJ94" s="119"/>
      <c r="AK94" s="118"/>
      <c r="AL94" s="118"/>
      <c r="AM94" s="118">
        <v>4</v>
      </c>
      <c r="AQ94" s="139">
        <v>12</v>
      </c>
      <c r="AR94" s="32">
        <v>0</v>
      </c>
      <c r="AS94" s="111" t="s">
        <v>80</v>
      </c>
      <c r="AT94" s="109" t="s">
        <v>76</v>
      </c>
      <c r="AU94" s="32"/>
      <c r="AV94" s="282" t="s">
        <v>100</v>
      </c>
      <c r="AW94" s="30" t="s">
        <v>362</v>
      </c>
      <c r="AX94" s="70">
        <f t="shared" si="10"/>
        <v>140</v>
      </c>
      <c r="AY94" s="72"/>
      <c r="AZ94" s="72"/>
      <c r="BA94" s="72"/>
      <c r="BB94" s="196">
        <v>140</v>
      </c>
      <c r="BC94" s="187"/>
      <c r="BD94" s="188"/>
      <c r="BE94" s="34"/>
      <c r="BF94" s="180"/>
      <c r="BG94" s="180"/>
    </row>
    <row r="95" spans="1:59">
      <c r="A95" s="201">
        <v>90</v>
      </c>
      <c r="B95" s="118" t="s">
        <v>292</v>
      </c>
      <c r="C95" s="118">
        <v>12</v>
      </c>
      <c r="D95" s="32" t="s">
        <v>293</v>
      </c>
      <c r="E95" s="32">
        <v>12</v>
      </c>
      <c r="F95" s="31">
        <f t="shared" si="12"/>
        <v>24</v>
      </c>
      <c r="G95" s="119"/>
      <c r="H95" s="32">
        <v>2</v>
      </c>
      <c r="J95" s="118"/>
      <c r="L95" s="118"/>
      <c r="N95" s="135">
        <v>3</v>
      </c>
      <c r="O95" s="32">
        <v>8</v>
      </c>
      <c r="P95" s="210" t="s">
        <v>76</v>
      </c>
      <c r="Q95" s="32" t="s">
        <v>79</v>
      </c>
      <c r="R95" s="32"/>
      <c r="S95" s="30" t="s">
        <v>294</v>
      </c>
      <c r="T95" s="30" t="s">
        <v>361</v>
      </c>
      <c r="U95" s="70">
        <f t="shared" si="11"/>
        <v>0</v>
      </c>
      <c r="V95" s="72"/>
      <c r="W95" s="151" t="s">
        <v>311</v>
      </c>
      <c r="X95" s="72"/>
      <c r="Y95" s="171"/>
      <c r="Z95" s="164"/>
      <c r="AA95" s="73"/>
      <c r="AB95" s="74"/>
      <c r="AC95" s="180"/>
      <c r="AD95" s="201">
        <v>99</v>
      </c>
      <c r="AE95" s="124" t="s">
        <v>292</v>
      </c>
      <c r="AF95" s="124">
        <v>20</v>
      </c>
      <c r="AG95" s="85" t="s">
        <v>293</v>
      </c>
      <c r="AH95" s="85">
        <v>20</v>
      </c>
      <c r="AI95" s="31">
        <v>41</v>
      </c>
      <c r="AJ95" s="119"/>
      <c r="AK95" s="118"/>
      <c r="AL95" s="118"/>
      <c r="AM95" s="118">
        <v>4</v>
      </c>
      <c r="AP95" s="179"/>
      <c r="AQ95" s="139">
        <v>12</v>
      </c>
      <c r="AR95" s="179">
        <v>1</v>
      </c>
      <c r="AS95" s="108" t="s">
        <v>79</v>
      </c>
      <c r="AT95" s="212" t="s">
        <v>327</v>
      </c>
      <c r="AU95" s="179"/>
      <c r="AV95" s="30" t="s">
        <v>294</v>
      </c>
      <c r="AW95" s="30" t="s">
        <v>362</v>
      </c>
      <c r="AX95" s="70">
        <v>0</v>
      </c>
      <c r="AY95" s="72"/>
      <c r="AZ95" s="72"/>
      <c r="BA95" s="72"/>
      <c r="BB95" s="196" t="s">
        <v>299</v>
      </c>
      <c r="BC95" s="187"/>
      <c r="BD95" s="188"/>
      <c r="BE95" s="34"/>
      <c r="BF95" s="180"/>
      <c r="BG95" s="180"/>
    </row>
    <row r="96" spans="1:59">
      <c r="A96" s="201">
        <v>91</v>
      </c>
      <c r="B96" s="118" t="s">
        <v>292</v>
      </c>
      <c r="C96" s="118">
        <v>13</v>
      </c>
      <c r="D96" s="32" t="s">
        <v>293</v>
      </c>
      <c r="E96" s="118">
        <v>13</v>
      </c>
      <c r="F96" s="31">
        <f t="shared" si="12"/>
        <v>32</v>
      </c>
      <c r="G96" s="119"/>
      <c r="H96" s="32">
        <v>2</v>
      </c>
      <c r="I96" s="118"/>
      <c r="J96" s="118"/>
      <c r="K96" s="118"/>
      <c r="L96" s="118"/>
      <c r="N96" s="136">
        <v>4</v>
      </c>
      <c r="O96" s="32">
        <v>8</v>
      </c>
      <c r="P96" s="216" t="s">
        <v>323</v>
      </c>
      <c r="Q96" s="32"/>
      <c r="R96" s="32"/>
      <c r="S96" s="30" t="s">
        <v>294</v>
      </c>
      <c r="T96" s="30" t="s">
        <v>361</v>
      </c>
      <c r="U96" s="70">
        <f t="shared" si="11"/>
        <v>0</v>
      </c>
      <c r="V96" s="156"/>
      <c r="W96" s="151" t="s">
        <v>310</v>
      </c>
      <c r="X96" s="72"/>
      <c r="Y96" s="171"/>
      <c r="Z96" s="159"/>
      <c r="AC96" s="180"/>
      <c r="AD96" s="201">
        <v>35</v>
      </c>
      <c r="AE96" s="118" t="s">
        <v>74</v>
      </c>
      <c r="AF96" s="118">
        <v>23</v>
      </c>
      <c r="AG96" s="32" t="s">
        <v>75</v>
      </c>
      <c r="AH96" s="32">
        <v>23</v>
      </c>
      <c r="AI96" s="31">
        <v>42</v>
      </c>
      <c r="AJ96" s="171"/>
      <c r="AK96" s="32"/>
      <c r="AL96" s="118"/>
      <c r="AM96" s="118">
        <v>4</v>
      </c>
      <c r="AQ96" s="139">
        <v>12</v>
      </c>
      <c r="AR96" s="32">
        <v>2</v>
      </c>
      <c r="AS96" s="110" t="s">
        <v>77</v>
      </c>
      <c r="AT96" s="112" t="s">
        <v>91</v>
      </c>
      <c r="AU96" s="75"/>
      <c r="AV96" s="30" t="s">
        <v>107</v>
      </c>
      <c r="AW96" s="30" t="s">
        <v>362</v>
      </c>
      <c r="AX96" s="70">
        <f t="shared" ref="AX96:AX110" si="13">SUM(AY96:BE96)</f>
        <v>250</v>
      </c>
      <c r="AY96" s="72"/>
      <c r="AZ96" s="72"/>
      <c r="BA96" s="72"/>
      <c r="BB96" s="196">
        <v>250</v>
      </c>
      <c r="BC96" s="187"/>
      <c r="BD96" s="188"/>
      <c r="BE96" s="34"/>
      <c r="BF96" s="180"/>
      <c r="BG96" s="180"/>
    </row>
    <row r="97" spans="1:59">
      <c r="A97" s="201">
        <v>92</v>
      </c>
      <c r="B97" s="118" t="s">
        <v>292</v>
      </c>
      <c r="C97" s="118">
        <v>14</v>
      </c>
      <c r="D97" s="118" t="s">
        <v>293</v>
      </c>
      <c r="E97" s="118">
        <v>14</v>
      </c>
      <c r="F97" s="31">
        <f t="shared" si="12"/>
        <v>16</v>
      </c>
      <c r="G97" s="171">
        <v>1</v>
      </c>
      <c r="H97" s="118"/>
      <c r="I97" s="118"/>
      <c r="J97" s="118"/>
      <c r="K97" s="118"/>
      <c r="L97" s="118"/>
      <c r="N97" s="152">
        <v>2</v>
      </c>
      <c r="O97" s="32">
        <v>8</v>
      </c>
      <c r="P97" s="214" t="s">
        <v>77</v>
      </c>
      <c r="Q97" s="212" t="s">
        <v>322</v>
      </c>
      <c r="S97" s="30" t="s">
        <v>294</v>
      </c>
      <c r="T97" s="30" t="s">
        <v>361</v>
      </c>
      <c r="U97" s="70">
        <f t="shared" si="11"/>
        <v>0</v>
      </c>
      <c r="V97" s="151" t="s">
        <v>319</v>
      </c>
      <c r="W97" s="72"/>
      <c r="X97" s="72"/>
      <c r="Y97" s="72"/>
      <c r="Z97" s="187"/>
      <c r="AC97" s="180"/>
      <c r="AD97" s="201">
        <v>36</v>
      </c>
      <c r="AE97" s="118" t="s">
        <v>74</v>
      </c>
      <c r="AF97" s="118">
        <v>24</v>
      </c>
      <c r="AG97" s="32" t="s">
        <v>75</v>
      </c>
      <c r="AH97" s="118">
        <v>24</v>
      </c>
      <c r="AI97" s="31">
        <v>43</v>
      </c>
      <c r="AJ97" s="119"/>
      <c r="AK97" s="118"/>
      <c r="AL97" s="118"/>
      <c r="AM97" s="118">
        <v>4</v>
      </c>
      <c r="AN97" s="118"/>
      <c r="AO97" s="118"/>
      <c r="AQ97" s="139">
        <v>12</v>
      </c>
      <c r="AR97" s="32">
        <v>3</v>
      </c>
      <c r="AS97" s="108" t="s">
        <v>79</v>
      </c>
      <c r="AT97" s="111" t="s">
        <v>80</v>
      </c>
      <c r="AU97" s="106" t="s">
        <v>83</v>
      </c>
      <c r="AV97" s="30" t="s">
        <v>108</v>
      </c>
      <c r="AW97" s="30" t="s">
        <v>362</v>
      </c>
      <c r="AX97" s="70">
        <f t="shared" si="13"/>
        <v>260</v>
      </c>
      <c r="AY97" s="72"/>
      <c r="AZ97" s="72"/>
      <c r="BA97" s="72"/>
      <c r="BB97" s="196">
        <v>260</v>
      </c>
      <c r="BC97" s="187"/>
      <c r="BD97" s="188"/>
      <c r="BE97" s="34"/>
      <c r="BF97" s="180"/>
      <c r="BG97" s="180"/>
    </row>
    <row r="98" spans="1:59">
      <c r="A98" s="201">
        <v>93</v>
      </c>
      <c r="B98" s="118" t="s">
        <v>292</v>
      </c>
      <c r="C98" s="118">
        <v>15</v>
      </c>
      <c r="D98" s="32" t="s">
        <v>293</v>
      </c>
      <c r="E98" s="118">
        <v>15</v>
      </c>
      <c r="F98" s="31">
        <f t="shared" si="12"/>
        <v>40</v>
      </c>
      <c r="G98" s="119"/>
      <c r="H98" s="32">
        <v>2</v>
      </c>
      <c r="I98" s="126"/>
      <c r="J98" s="126"/>
      <c r="K98" s="128"/>
      <c r="L98" s="118"/>
      <c r="N98" s="130">
        <v>5</v>
      </c>
      <c r="O98" s="32">
        <v>8</v>
      </c>
      <c r="P98" s="32" t="s">
        <v>79</v>
      </c>
      <c r="Q98" s="212" t="s">
        <v>322</v>
      </c>
      <c r="S98" s="30" t="s">
        <v>294</v>
      </c>
      <c r="T98" s="30" t="s">
        <v>361</v>
      </c>
      <c r="U98" s="70">
        <f t="shared" si="11"/>
        <v>0</v>
      </c>
      <c r="V98" s="72"/>
      <c r="W98" s="151" t="s">
        <v>309</v>
      </c>
      <c r="X98" s="171"/>
      <c r="Y98" s="171"/>
      <c r="Z98" s="159"/>
      <c r="AC98" s="180"/>
      <c r="AD98" s="201">
        <v>39</v>
      </c>
      <c r="AE98" s="118" t="s">
        <v>74</v>
      </c>
      <c r="AF98" s="118">
        <v>27</v>
      </c>
      <c r="AG98" s="32" t="s">
        <v>75</v>
      </c>
      <c r="AH98" s="118">
        <v>27</v>
      </c>
      <c r="AI98" s="31">
        <v>44</v>
      </c>
      <c r="AJ98" s="119"/>
      <c r="AK98" s="118"/>
      <c r="AL98" s="118"/>
      <c r="AM98" s="118">
        <v>4</v>
      </c>
      <c r="AN98" s="118"/>
      <c r="AO98" s="118"/>
      <c r="AQ98" s="139">
        <v>12</v>
      </c>
      <c r="AR98" s="32">
        <v>4</v>
      </c>
      <c r="AS98" s="109" t="s">
        <v>76</v>
      </c>
      <c r="AT98" s="112" t="s">
        <v>91</v>
      </c>
      <c r="AU98" s="32"/>
      <c r="AV98" s="30" t="s">
        <v>112</v>
      </c>
      <c r="AW98" s="30" t="s">
        <v>362</v>
      </c>
      <c r="AX98" s="70">
        <f t="shared" si="13"/>
        <v>180</v>
      </c>
      <c r="AY98" s="72"/>
      <c r="AZ98" s="72"/>
      <c r="BA98" s="72"/>
      <c r="BB98" s="196">
        <v>180</v>
      </c>
      <c r="BC98" s="187"/>
      <c r="BD98" s="188"/>
      <c r="BE98" s="34"/>
      <c r="BF98" s="180"/>
      <c r="BG98" s="180"/>
    </row>
    <row r="99" spans="1:59">
      <c r="A99" s="201">
        <v>94</v>
      </c>
      <c r="B99" s="118" t="s">
        <v>292</v>
      </c>
      <c r="C99" s="118">
        <v>16</v>
      </c>
      <c r="D99" s="32" t="s">
        <v>293</v>
      </c>
      <c r="E99" s="32">
        <v>16</v>
      </c>
      <c r="F99" s="31">
        <f t="shared" si="12"/>
        <v>29</v>
      </c>
      <c r="H99" s="32">
        <v>2</v>
      </c>
      <c r="N99" s="136">
        <v>4</v>
      </c>
      <c r="O99" s="32">
        <v>5</v>
      </c>
      <c r="P99" s="106" t="s">
        <v>83</v>
      </c>
      <c r="T99" s="30" t="s">
        <v>361</v>
      </c>
      <c r="U99" s="70">
        <f t="shared" si="11"/>
        <v>0</v>
      </c>
      <c r="V99" s="72"/>
      <c r="W99" s="151" t="s">
        <v>308</v>
      </c>
      <c r="X99" s="171"/>
      <c r="Y99" s="171"/>
      <c r="Z99" s="159"/>
      <c r="AC99" s="180"/>
      <c r="AD99" s="201">
        <v>40</v>
      </c>
      <c r="AE99" s="118" t="s">
        <v>74</v>
      </c>
      <c r="AF99" s="118">
        <v>28</v>
      </c>
      <c r="AG99" s="32" t="s">
        <v>75</v>
      </c>
      <c r="AH99" s="118">
        <v>28</v>
      </c>
      <c r="AI99" s="31">
        <v>45</v>
      </c>
      <c r="AJ99" s="119"/>
      <c r="AK99" s="118"/>
      <c r="AL99" s="118"/>
      <c r="AM99" s="118">
        <v>4</v>
      </c>
      <c r="AN99" s="118"/>
      <c r="AO99" s="118"/>
      <c r="AQ99" s="139">
        <v>12</v>
      </c>
      <c r="AR99" s="32">
        <v>5</v>
      </c>
      <c r="AS99" s="108" t="s">
        <v>79</v>
      </c>
      <c r="AU99" s="32"/>
      <c r="AV99" s="30" t="s">
        <v>114</v>
      </c>
      <c r="AW99" s="30" t="s">
        <v>362</v>
      </c>
      <c r="AX99" s="70">
        <f t="shared" si="13"/>
        <v>145</v>
      </c>
      <c r="AY99" s="72"/>
      <c r="AZ99" s="72"/>
      <c r="BA99" s="72"/>
      <c r="BB99" s="196">
        <v>145</v>
      </c>
      <c r="BC99" s="187"/>
      <c r="BD99" s="188"/>
      <c r="BE99" s="34"/>
      <c r="BF99" s="180"/>
      <c r="BG99" s="180"/>
    </row>
    <row r="100" spans="1:59">
      <c r="A100" s="201">
        <v>95</v>
      </c>
      <c r="B100" s="218" t="s">
        <v>292</v>
      </c>
      <c r="C100" s="218">
        <v>16</v>
      </c>
      <c r="D100" s="217" t="s">
        <v>293</v>
      </c>
      <c r="E100" s="218">
        <v>16</v>
      </c>
      <c r="F100" s="218">
        <f t="shared" si="12"/>
        <v>48</v>
      </c>
      <c r="G100" s="219"/>
      <c r="H100" s="217">
        <v>2</v>
      </c>
      <c r="I100" s="218"/>
      <c r="J100" s="218"/>
      <c r="K100" s="218"/>
      <c r="L100" s="218"/>
      <c r="M100" s="217"/>
      <c r="N100" s="220">
        <v>6</v>
      </c>
      <c r="O100" s="217">
        <v>8</v>
      </c>
      <c r="P100" s="221" t="s">
        <v>83</v>
      </c>
      <c r="Q100" s="217"/>
      <c r="R100" s="222"/>
      <c r="S100" s="222" t="s">
        <v>294</v>
      </c>
      <c r="T100" s="30" t="s">
        <v>361</v>
      </c>
      <c r="U100" s="223">
        <f t="shared" si="11"/>
        <v>0</v>
      </c>
      <c r="V100" s="224"/>
      <c r="W100" s="225" t="s">
        <v>308</v>
      </c>
      <c r="X100" s="226"/>
      <c r="Y100" s="226"/>
      <c r="Z100" s="227"/>
      <c r="AA100" s="228"/>
      <c r="AB100" s="229"/>
      <c r="AC100" s="180"/>
      <c r="AD100" s="201">
        <v>63</v>
      </c>
      <c r="AE100" s="118" t="s">
        <v>74</v>
      </c>
      <c r="AF100" s="118">
        <v>38</v>
      </c>
      <c r="AG100" s="32" t="s">
        <v>75</v>
      </c>
      <c r="AH100" s="118" t="s">
        <v>216</v>
      </c>
      <c r="AI100" s="31">
        <v>46</v>
      </c>
      <c r="AJ100" s="119"/>
      <c r="AK100" s="118"/>
      <c r="AL100" s="118"/>
      <c r="AM100" s="118">
        <v>4</v>
      </c>
      <c r="AN100" s="118"/>
      <c r="AO100" s="118"/>
      <c r="AQ100" s="139">
        <v>12</v>
      </c>
      <c r="AR100" s="32">
        <v>6</v>
      </c>
      <c r="AS100" s="111" t="s">
        <v>80</v>
      </c>
      <c r="AT100" s="112" t="s">
        <v>91</v>
      </c>
      <c r="AU100" s="75"/>
      <c r="AV100" s="30" t="s">
        <v>118</v>
      </c>
      <c r="AW100" s="30" t="s">
        <v>362</v>
      </c>
      <c r="AX100" s="70">
        <f t="shared" si="13"/>
        <v>35</v>
      </c>
      <c r="AY100" s="72"/>
      <c r="AZ100" s="72"/>
      <c r="BA100" s="72"/>
      <c r="BB100" s="196">
        <v>35</v>
      </c>
      <c r="BC100" s="187"/>
      <c r="BD100" s="188"/>
      <c r="BE100" s="34"/>
      <c r="BF100" s="180"/>
      <c r="BG100" s="180"/>
    </row>
    <row r="101" spans="1:59">
      <c r="A101" s="201">
        <v>96</v>
      </c>
      <c r="B101" s="118" t="s">
        <v>292</v>
      </c>
      <c r="C101" s="118">
        <v>17</v>
      </c>
      <c r="D101" s="32" t="s">
        <v>293</v>
      </c>
      <c r="E101" s="124">
        <v>17</v>
      </c>
      <c r="F101" s="31">
        <v>8</v>
      </c>
      <c r="G101" s="140"/>
      <c r="H101" s="124"/>
      <c r="I101" s="118">
        <v>3</v>
      </c>
      <c r="J101" s="132"/>
      <c r="K101" s="128"/>
      <c r="L101" s="118"/>
      <c r="M101" s="118"/>
      <c r="N101" s="194">
        <v>7</v>
      </c>
      <c r="O101" s="32">
        <v>8</v>
      </c>
      <c r="P101" s="111" t="s">
        <v>80</v>
      </c>
      <c r="Q101" s="32"/>
      <c r="S101" s="30" t="s">
        <v>294</v>
      </c>
      <c r="T101" s="30" t="s">
        <v>362</v>
      </c>
      <c r="U101" s="70">
        <f t="shared" si="11"/>
        <v>0</v>
      </c>
      <c r="V101" s="72"/>
      <c r="W101" s="72"/>
      <c r="X101" s="160" t="s">
        <v>306</v>
      </c>
      <c r="Y101" s="171"/>
      <c r="Z101" s="159"/>
      <c r="AC101" s="180"/>
      <c r="AD101" s="201">
        <v>64</v>
      </c>
      <c r="AE101" s="118" t="s">
        <v>74</v>
      </c>
      <c r="AF101" s="118">
        <v>38</v>
      </c>
      <c r="AG101" s="32" t="s">
        <v>75</v>
      </c>
      <c r="AH101" s="118" t="s">
        <v>221</v>
      </c>
      <c r="AI101" s="31">
        <v>47</v>
      </c>
      <c r="AJ101" s="119"/>
      <c r="AK101" s="75"/>
      <c r="AL101" s="75"/>
      <c r="AM101" s="118">
        <v>4</v>
      </c>
      <c r="AN101" s="75"/>
      <c r="AO101" s="75"/>
      <c r="AP101" s="75"/>
      <c r="AQ101" s="139">
        <v>12</v>
      </c>
      <c r="AR101" s="32">
        <v>7</v>
      </c>
      <c r="AS101" s="112" t="s">
        <v>91</v>
      </c>
      <c r="AT101" s="85"/>
      <c r="AU101" s="75"/>
      <c r="AW101" s="30" t="s">
        <v>362</v>
      </c>
      <c r="AX101" s="70">
        <f t="shared" si="13"/>
        <v>103</v>
      </c>
      <c r="AY101" s="72"/>
      <c r="AZ101" s="72"/>
      <c r="BA101" s="72"/>
      <c r="BB101" s="196">
        <v>103</v>
      </c>
      <c r="BC101" s="187"/>
      <c r="BD101" s="188"/>
      <c r="BE101" s="34"/>
      <c r="BF101" s="180"/>
      <c r="BG101" s="180"/>
    </row>
    <row r="102" spans="1:59">
      <c r="A102" s="201">
        <v>97</v>
      </c>
      <c r="B102" s="118" t="s">
        <v>292</v>
      </c>
      <c r="C102" s="118">
        <v>18</v>
      </c>
      <c r="D102" s="32" t="s">
        <v>293</v>
      </c>
      <c r="E102" s="118">
        <v>18</v>
      </c>
      <c r="F102" s="31">
        <v>16</v>
      </c>
      <c r="G102" s="119"/>
      <c r="H102" s="127"/>
      <c r="I102" s="118">
        <v>3</v>
      </c>
      <c r="J102" s="118"/>
      <c r="K102" s="118"/>
      <c r="L102" s="118"/>
      <c r="N102" s="129">
        <v>8</v>
      </c>
      <c r="O102" s="32">
        <v>8</v>
      </c>
      <c r="P102" s="112" t="s">
        <v>91</v>
      </c>
      <c r="Q102" s="32"/>
      <c r="S102" s="30" t="s">
        <v>294</v>
      </c>
      <c r="T102" s="30" t="s">
        <v>362</v>
      </c>
      <c r="U102" s="70">
        <f t="shared" si="11"/>
        <v>0</v>
      </c>
      <c r="V102" s="72"/>
      <c r="W102" s="72"/>
      <c r="X102" s="160" t="s">
        <v>307</v>
      </c>
      <c r="Y102" s="171"/>
      <c r="Z102" s="159"/>
      <c r="AC102" s="180"/>
      <c r="AD102" s="201">
        <v>101</v>
      </c>
      <c r="AE102" s="118" t="s">
        <v>292</v>
      </c>
      <c r="AF102" s="118">
        <v>22</v>
      </c>
      <c r="AG102" s="32" t="s">
        <v>293</v>
      </c>
      <c r="AH102" s="118">
        <v>22</v>
      </c>
      <c r="AI102" s="31">
        <v>48</v>
      </c>
      <c r="AJ102" s="119"/>
      <c r="AK102" s="75"/>
      <c r="AL102" s="75"/>
      <c r="AM102" s="118">
        <v>4</v>
      </c>
      <c r="AN102" s="75"/>
      <c r="AO102" s="75"/>
      <c r="AP102" s="75"/>
      <c r="AQ102" s="139">
        <v>12</v>
      </c>
      <c r="AR102" s="32">
        <v>8</v>
      </c>
      <c r="AS102" s="212" t="s">
        <v>327</v>
      </c>
      <c r="AT102" s="108" t="s">
        <v>79</v>
      </c>
      <c r="AU102" s="75"/>
      <c r="AV102" s="30" t="s">
        <v>294</v>
      </c>
      <c r="AW102" s="30" t="s">
        <v>362</v>
      </c>
      <c r="AX102" s="70">
        <f t="shared" si="13"/>
        <v>0</v>
      </c>
      <c r="AY102" s="72"/>
      <c r="AZ102" s="72"/>
      <c r="BA102" s="72"/>
      <c r="BB102" s="196" t="s">
        <v>297</v>
      </c>
      <c r="BC102" s="187"/>
      <c r="BD102" s="188"/>
      <c r="BE102" s="34"/>
      <c r="BF102" s="180"/>
      <c r="BG102" s="180"/>
    </row>
    <row r="103" spans="1:59">
      <c r="A103" s="201">
        <v>98</v>
      </c>
      <c r="B103" s="118" t="s">
        <v>292</v>
      </c>
      <c r="C103" s="118">
        <v>19</v>
      </c>
      <c r="D103" s="32" t="s">
        <v>293</v>
      </c>
      <c r="E103" s="118">
        <v>19</v>
      </c>
      <c r="F103" s="31">
        <v>24</v>
      </c>
      <c r="G103" s="119"/>
      <c r="H103" s="127"/>
      <c r="I103" s="118">
        <v>3</v>
      </c>
      <c r="J103" s="118"/>
      <c r="K103" s="118"/>
      <c r="L103" s="118"/>
      <c r="N103" s="186">
        <v>9</v>
      </c>
      <c r="O103" s="32">
        <v>8</v>
      </c>
      <c r="P103" s="106" t="s">
        <v>83</v>
      </c>
      <c r="Q103" s="108" t="s">
        <v>79</v>
      </c>
      <c r="S103" s="30" t="s">
        <v>351</v>
      </c>
      <c r="T103" s="30" t="s">
        <v>362</v>
      </c>
      <c r="U103" s="70">
        <f t="shared" si="11"/>
        <v>0</v>
      </c>
      <c r="V103" s="72"/>
      <c r="W103" s="72"/>
      <c r="X103" s="161"/>
      <c r="Y103" s="197" t="s">
        <v>305</v>
      </c>
      <c r="Z103" s="159"/>
      <c r="AC103" s="180"/>
      <c r="AD103" s="201">
        <v>65</v>
      </c>
      <c r="AE103" s="118" t="s">
        <v>74</v>
      </c>
      <c r="AF103" s="118">
        <v>38</v>
      </c>
      <c r="AG103" s="32" t="s">
        <v>75</v>
      </c>
      <c r="AH103" s="118" t="s">
        <v>173</v>
      </c>
      <c r="AI103" s="31">
        <v>49</v>
      </c>
      <c r="AJ103" s="119"/>
      <c r="AK103" s="118"/>
      <c r="AL103" s="118"/>
      <c r="AM103" s="118">
        <v>4</v>
      </c>
      <c r="AN103" s="118"/>
      <c r="AO103" s="118"/>
      <c r="AQ103" s="185">
        <v>13</v>
      </c>
      <c r="AR103" s="32">
        <v>1</v>
      </c>
      <c r="AS103" s="110" t="s">
        <v>77</v>
      </c>
      <c r="AT103" s="85"/>
      <c r="AU103" s="75"/>
      <c r="AW103" s="30" t="s">
        <v>362</v>
      </c>
      <c r="AX103" s="70">
        <f t="shared" si="13"/>
        <v>35</v>
      </c>
      <c r="AY103" s="72"/>
      <c r="AZ103" s="72"/>
      <c r="BA103" s="72"/>
      <c r="BB103" s="196">
        <v>35</v>
      </c>
      <c r="BC103" s="187"/>
      <c r="BD103" s="188"/>
      <c r="BE103" s="34"/>
      <c r="BF103" s="183"/>
      <c r="BG103" s="180"/>
    </row>
    <row r="104" spans="1:59">
      <c r="A104" s="201">
        <v>99</v>
      </c>
      <c r="B104" s="124" t="s">
        <v>292</v>
      </c>
      <c r="C104" s="124">
        <v>20</v>
      </c>
      <c r="D104" s="85" t="s">
        <v>293</v>
      </c>
      <c r="E104" s="85">
        <v>20</v>
      </c>
      <c r="F104" s="31">
        <v>41</v>
      </c>
      <c r="G104" s="119"/>
      <c r="H104" s="118"/>
      <c r="I104" s="118"/>
      <c r="J104" s="118">
        <v>4</v>
      </c>
      <c r="M104" s="179"/>
      <c r="N104" s="139">
        <v>12</v>
      </c>
      <c r="O104" s="179">
        <v>1</v>
      </c>
      <c r="P104" s="108" t="s">
        <v>79</v>
      </c>
      <c r="Q104" s="212" t="s">
        <v>327</v>
      </c>
      <c r="R104" s="179"/>
      <c r="S104" s="30" t="s">
        <v>294</v>
      </c>
      <c r="T104" s="30" t="s">
        <v>362</v>
      </c>
      <c r="U104" s="70">
        <v>0</v>
      </c>
      <c r="V104" s="72"/>
      <c r="W104" s="72"/>
      <c r="X104" s="72"/>
      <c r="Y104" s="196" t="s">
        <v>299</v>
      </c>
      <c r="Z104" s="187"/>
      <c r="AA104" s="188"/>
      <c r="AB104" s="34"/>
      <c r="AC104" s="180"/>
      <c r="AD104" s="201">
        <v>66</v>
      </c>
      <c r="AE104" s="118" t="s">
        <v>74</v>
      </c>
      <c r="AF104" s="118">
        <v>39</v>
      </c>
      <c r="AG104" s="32" t="s">
        <v>75</v>
      </c>
      <c r="AH104" s="118">
        <v>39</v>
      </c>
      <c r="AI104" s="31">
        <v>50</v>
      </c>
      <c r="AJ104" s="119"/>
      <c r="AK104" s="118"/>
      <c r="AL104" s="118"/>
      <c r="AM104" s="118">
        <v>4</v>
      </c>
      <c r="AN104" s="118"/>
      <c r="AO104" s="118"/>
      <c r="AQ104" s="185">
        <v>13</v>
      </c>
      <c r="AR104" s="32">
        <v>2</v>
      </c>
      <c r="AS104" s="110" t="s">
        <v>77</v>
      </c>
      <c r="AT104" s="112" t="s">
        <v>91</v>
      </c>
      <c r="AU104" s="32"/>
      <c r="AV104" s="30" t="s">
        <v>117</v>
      </c>
      <c r="AW104" s="30" t="s">
        <v>362</v>
      </c>
      <c r="AX104" s="70">
        <f t="shared" si="13"/>
        <v>45</v>
      </c>
      <c r="AY104" s="72"/>
      <c r="AZ104" s="72"/>
      <c r="BA104" s="72"/>
      <c r="BB104" s="197">
        <v>45</v>
      </c>
      <c r="BC104" s="187"/>
      <c r="BD104" s="188"/>
      <c r="BE104" s="34"/>
      <c r="BG104" s="180"/>
    </row>
    <row r="105" spans="1:59">
      <c r="A105" s="201">
        <v>100</v>
      </c>
      <c r="B105" s="118" t="s">
        <v>292</v>
      </c>
      <c r="C105" s="118">
        <v>21</v>
      </c>
      <c r="D105" s="32" t="s">
        <v>293</v>
      </c>
      <c r="E105" s="32">
        <v>21</v>
      </c>
      <c r="F105" s="31">
        <v>40</v>
      </c>
      <c r="G105" s="119"/>
      <c r="H105" s="118"/>
      <c r="I105" s="118"/>
      <c r="J105" s="118">
        <v>4</v>
      </c>
      <c r="N105" s="138">
        <v>11</v>
      </c>
      <c r="O105" s="32">
        <v>8</v>
      </c>
      <c r="P105" s="108" t="s">
        <v>79</v>
      </c>
      <c r="Q105" s="32"/>
      <c r="R105" s="32"/>
      <c r="S105" s="30" t="s">
        <v>294</v>
      </c>
      <c r="T105" s="30" t="s">
        <v>362</v>
      </c>
      <c r="U105" s="70">
        <f t="shared" ref="U105:U110" si="14">SUM(V105:AB105)</f>
        <v>0</v>
      </c>
      <c r="V105" s="72"/>
      <c r="W105" s="72"/>
      <c r="X105" s="72"/>
      <c r="Y105" s="196" t="s">
        <v>298</v>
      </c>
      <c r="Z105" s="187"/>
      <c r="AA105" s="188"/>
      <c r="AB105" s="34"/>
      <c r="AC105" s="180"/>
      <c r="AD105" s="201">
        <v>67</v>
      </c>
      <c r="AE105" s="118" t="s">
        <v>74</v>
      </c>
      <c r="AF105" s="118">
        <v>40</v>
      </c>
      <c r="AG105" s="32" t="s">
        <v>75</v>
      </c>
      <c r="AH105" s="118">
        <v>40</v>
      </c>
      <c r="AI105" s="31">
        <v>51</v>
      </c>
      <c r="AJ105" s="119"/>
      <c r="AK105" s="118"/>
      <c r="AL105" s="118"/>
      <c r="AM105" s="118">
        <v>4</v>
      </c>
      <c r="AN105" s="118"/>
      <c r="AO105" s="118"/>
      <c r="AQ105" s="185">
        <v>13</v>
      </c>
      <c r="AR105" s="32">
        <v>3</v>
      </c>
      <c r="AS105" s="110" t="s">
        <v>77</v>
      </c>
      <c r="AU105" s="32"/>
      <c r="AV105" s="30" t="s">
        <v>119</v>
      </c>
      <c r="AW105" s="30" t="s">
        <v>362</v>
      </c>
      <c r="AX105" s="70">
        <f t="shared" si="13"/>
        <v>45</v>
      </c>
      <c r="AY105" s="72"/>
      <c r="AZ105" s="72"/>
      <c r="BA105" s="72"/>
      <c r="BB105" s="197">
        <v>45</v>
      </c>
      <c r="BC105" s="187"/>
      <c r="BD105" s="188"/>
      <c r="BE105" s="34"/>
      <c r="BG105" s="180"/>
    </row>
    <row r="106" spans="1:59">
      <c r="A106" s="201">
        <v>101</v>
      </c>
      <c r="B106" s="118" t="s">
        <v>292</v>
      </c>
      <c r="C106" s="118">
        <v>22</v>
      </c>
      <c r="D106" s="32" t="s">
        <v>293</v>
      </c>
      <c r="E106" s="118">
        <v>22</v>
      </c>
      <c r="F106" s="31">
        <v>48</v>
      </c>
      <c r="G106" s="119"/>
      <c r="H106" s="75"/>
      <c r="I106" s="75"/>
      <c r="J106" s="118">
        <v>4</v>
      </c>
      <c r="K106" s="75"/>
      <c r="L106" s="75"/>
      <c r="M106" s="75"/>
      <c r="N106" s="139">
        <v>12</v>
      </c>
      <c r="O106" s="32">
        <v>8</v>
      </c>
      <c r="P106" s="212" t="s">
        <v>327</v>
      </c>
      <c r="Q106" s="108" t="s">
        <v>79</v>
      </c>
      <c r="R106" s="75"/>
      <c r="S106" s="30" t="s">
        <v>294</v>
      </c>
      <c r="T106" s="30" t="s">
        <v>362</v>
      </c>
      <c r="U106" s="70">
        <f t="shared" si="14"/>
        <v>0</v>
      </c>
      <c r="V106" s="72"/>
      <c r="W106" s="72"/>
      <c r="X106" s="72"/>
      <c r="Y106" s="290" t="s">
        <v>297</v>
      </c>
      <c r="Z106" s="187"/>
      <c r="AA106" s="188"/>
      <c r="AB106" s="34"/>
      <c r="AC106" s="180"/>
      <c r="AD106" s="201">
        <v>68</v>
      </c>
      <c r="AE106" s="118" t="s">
        <v>74</v>
      </c>
      <c r="AF106" s="118">
        <v>41</v>
      </c>
      <c r="AG106" s="32" t="s">
        <v>75</v>
      </c>
      <c r="AH106" s="118" t="s">
        <v>217</v>
      </c>
      <c r="AI106" s="31">
        <v>52</v>
      </c>
      <c r="AJ106" s="119"/>
      <c r="AK106" s="118"/>
      <c r="AL106" s="118"/>
      <c r="AM106" s="118">
        <v>4</v>
      </c>
      <c r="AN106" s="118"/>
      <c r="AO106" s="118"/>
      <c r="AQ106" s="185">
        <v>13</v>
      </c>
      <c r="AR106" s="32">
        <v>4</v>
      </c>
      <c r="AS106" s="109" t="s">
        <v>76</v>
      </c>
      <c r="AT106" s="112" t="s">
        <v>91</v>
      </c>
      <c r="AU106" s="75"/>
      <c r="AV106" s="30" t="s">
        <v>117</v>
      </c>
      <c r="AW106" s="30" t="s">
        <v>362</v>
      </c>
      <c r="AX106" s="70">
        <f t="shared" si="13"/>
        <v>90</v>
      </c>
      <c r="AY106" s="72"/>
      <c r="AZ106" s="72"/>
      <c r="BA106" s="72"/>
      <c r="BB106" s="112">
        <v>90</v>
      </c>
      <c r="BC106" s="187"/>
      <c r="BD106" s="188"/>
      <c r="BE106" s="34"/>
      <c r="BG106" s="180"/>
    </row>
    <row r="107" spans="1:59">
      <c r="A107" s="201">
        <v>102</v>
      </c>
      <c r="B107" s="118" t="s">
        <v>292</v>
      </c>
      <c r="C107" s="118">
        <v>23</v>
      </c>
      <c r="D107" s="32" t="s">
        <v>293</v>
      </c>
      <c r="E107" s="32">
        <v>23</v>
      </c>
      <c r="F107" s="31">
        <v>56</v>
      </c>
      <c r="G107" s="119"/>
      <c r="H107" s="118"/>
      <c r="I107" s="118"/>
      <c r="J107" s="118">
        <v>4</v>
      </c>
      <c r="N107" s="185">
        <v>13</v>
      </c>
      <c r="O107" s="32">
        <v>8</v>
      </c>
      <c r="P107" s="215" t="s">
        <v>247</v>
      </c>
      <c r="Q107" s="212" t="s">
        <v>327</v>
      </c>
      <c r="R107" s="32"/>
      <c r="S107" s="30" t="s">
        <v>294</v>
      </c>
      <c r="T107" s="30" t="s">
        <v>362</v>
      </c>
      <c r="U107" s="70">
        <f t="shared" si="14"/>
        <v>0</v>
      </c>
      <c r="V107" s="72"/>
      <c r="W107" s="72"/>
      <c r="X107" s="72"/>
      <c r="Y107" s="170" t="s">
        <v>296</v>
      </c>
      <c r="Z107" s="187"/>
      <c r="AA107" s="188"/>
      <c r="AB107" s="34"/>
      <c r="AC107" s="180"/>
      <c r="AD107" s="201">
        <v>69</v>
      </c>
      <c r="AE107" s="118" t="s">
        <v>74</v>
      </c>
      <c r="AF107" s="118">
        <v>41</v>
      </c>
      <c r="AG107" s="32" t="s">
        <v>75</v>
      </c>
      <c r="AH107" s="118" t="s">
        <v>174</v>
      </c>
      <c r="AI107" s="31">
        <v>53</v>
      </c>
      <c r="AJ107" s="119"/>
      <c r="AK107" s="118"/>
      <c r="AL107" s="118"/>
      <c r="AM107" s="118">
        <v>4</v>
      </c>
      <c r="AN107" s="118"/>
      <c r="AO107" s="118"/>
      <c r="AQ107" s="185">
        <v>13</v>
      </c>
      <c r="AR107" s="32">
        <v>5</v>
      </c>
      <c r="AS107" s="109" t="s">
        <v>76</v>
      </c>
      <c r="AU107" s="32"/>
      <c r="AW107" s="30" t="s">
        <v>362</v>
      </c>
      <c r="AX107" s="70">
        <f t="shared" si="13"/>
        <v>45</v>
      </c>
      <c r="AY107" s="72"/>
      <c r="AZ107" s="72"/>
      <c r="BA107" s="72"/>
      <c r="BB107" s="170">
        <v>45</v>
      </c>
      <c r="BC107" s="187"/>
      <c r="BD107" s="188"/>
      <c r="BE107" s="34"/>
      <c r="BG107" s="180"/>
    </row>
    <row r="108" spans="1:59">
      <c r="A108" s="201">
        <v>103</v>
      </c>
      <c r="B108" s="118" t="s">
        <v>292</v>
      </c>
      <c r="C108" s="118">
        <v>24</v>
      </c>
      <c r="D108" s="32" t="s">
        <v>293</v>
      </c>
      <c r="E108" s="118">
        <v>24</v>
      </c>
      <c r="F108" s="31">
        <v>20</v>
      </c>
      <c r="G108" s="119"/>
      <c r="H108" s="127"/>
      <c r="I108" s="118">
        <v>3</v>
      </c>
      <c r="J108" s="118"/>
      <c r="K108" s="118"/>
      <c r="L108" s="118"/>
      <c r="N108" s="186">
        <v>9</v>
      </c>
      <c r="O108" s="32">
        <v>4</v>
      </c>
      <c r="P108" s="112" t="s">
        <v>91</v>
      </c>
      <c r="Q108" s="75"/>
      <c r="T108" s="30" t="s">
        <v>362</v>
      </c>
      <c r="U108" s="70">
        <f t="shared" si="14"/>
        <v>0</v>
      </c>
      <c r="V108" s="158"/>
      <c r="W108" s="158"/>
      <c r="X108" s="160" t="s">
        <v>304</v>
      </c>
      <c r="Y108" s="171"/>
      <c r="Z108" s="159"/>
      <c r="AC108" s="180"/>
      <c r="AD108" s="201">
        <v>70</v>
      </c>
      <c r="AE108" s="118" t="s">
        <v>74</v>
      </c>
      <c r="AF108" s="118">
        <v>42</v>
      </c>
      <c r="AG108" s="32" t="s">
        <v>75</v>
      </c>
      <c r="AH108" s="118" t="s">
        <v>229</v>
      </c>
      <c r="AI108" s="31">
        <v>54</v>
      </c>
      <c r="AJ108" s="119"/>
      <c r="AK108" s="118"/>
      <c r="AL108" s="118"/>
      <c r="AM108" s="118">
        <v>4</v>
      </c>
      <c r="AN108" s="118"/>
      <c r="AO108" s="118"/>
      <c r="AQ108" s="185">
        <v>13</v>
      </c>
      <c r="AR108" s="32">
        <v>6</v>
      </c>
      <c r="AS108" s="111" t="s">
        <v>80</v>
      </c>
      <c r="AT108" s="110" t="s">
        <v>77</v>
      </c>
      <c r="AU108" s="75"/>
      <c r="AV108" s="30" t="s">
        <v>119</v>
      </c>
      <c r="AW108" s="30" t="s">
        <v>362</v>
      </c>
      <c r="AX108" s="70">
        <f t="shared" si="13"/>
        <v>45</v>
      </c>
      <c r="AY108" s="72"/>
      <c r="AZ108" s="72"/>
      <c r="BA108" s="72"/>
      <c r="BB108" s="160">
        <v>45</v>
      </c>
      <c r="BC108" s="187"/>
      <c r="BD108" s="188"/>
      <c r="BE108" s="34"/>
      <c r="BG108" s="180"/>
    </row>
    <row r="109" spans="1:59">
      <c r="A109" s="201">
        <v>104</v>
      </c>
      <c r="B109" s="75"/>
      <c r="C109" s="75"/>
      <c r="D109" s="75"/>
      <c r="E109" s="75"/>
      <c r="F109" s="31">
        <v>21</v>
      </c>
      <c r="G109" s="119"/>
      <c r="H109" s="127"/>
      <c r="I109" s="118">
        <v>3</v>
      </c>
      <c r="J109" s="118"/>
      <c r="K109" s="118"/>
      <c r="L109" s="118"/>
      <c r="N109" s="186">
        <v>9</v>
      </c>
      <c r="O109" s="32">
        <v>5</v>
      </c>
      <c r="P109" s="32"/>
      <c r="Q109" s="32"/>
      <c r="T109" s="30" t="s">
        <v>362</v>
      </c>
      <c r="U109" s="70">
        <f t="shared" si="14"/>
        <v>0</v>
      </c>
      <c r="V109" s="158"/>
      <c r="W109" s="158"/>
      <c r="X109" s="160"/>
      <c r="Y109" s="171"/>
      <c r="Z109" s="159"/>
      <c r="AC109" s="180"/>
      <c r="AD109" s="201">
        <v>71</v>
      </c>
      <c r="AE109" s="118" t="s">
        <v>74</v>
      </c>
      <c r="AF109" s="118">
        <v>42</v>
      </c>
      <c r="AG109" s="32" t="s">
        <v>75</v>
      </c>
      <c r="AH109" s="118" t="s">
        <v>175</v>
      </c>
      <c r="AI109" s="31">
        <v>55</v>
      </c>
      <c r="AJ109" s="119"/>
      <c r="AK109" s="118"/>
      <c r="AL109" s="118"/>
      <c r="AM109" s="118">
        <v>4</v>
      </c>
      <c r="AQ109" s="185">
        <v>13</v>
      </c>
      <c r="AR109" s="32">
        <v>7</v>
      </c>
      <c r="AS109" s="110" t="s">
        <v>77</v>
      </c>
      <c r="AT109" s="112" t="s">
        <v>91</v>
      </c>
      <c r="AU109" s="106" t="s">
        <v>83</v>
      </c>
      <c r="AW109" s="30" t="s">
        <v>362</v>
      </c>
      <c r="AX109" s="70">
        <f t="shared" si="13"/>
        <v>90</v>
      </c>
      <c r="AY109" s="72"/>
      <c r="AZ109" s="72"/>
      <c r="BA109" s="72"/>
      <c r="BB109" s="197">
        <v>90</v>
      </c>
      <c r="BC109" s="187"/>
      <c r="BD109" s="188"/>
      <c r="BE109" s="34"/>
      <c r="BG109" s="180"/>
    </row>
    <row r="110" spans="1:59">
      <c r="A110" s="201">
        <v>105</v>
      </c>
      <c r="B110" s="75"/>
      <c r="C110" s="75"/>
      <c r="D110" s="75"/>
      <c r="E110" s="75"/>
      <c r="F110" s="31">
        <v>22</v>
      </c>
      <c r="G110" s="119"/>
      <c r="H110" s="127"/>
      <c r="I110" s="118">
        <v>3</v>
      </c>
      <c r="J110" s="118"/>
      <c r="K110" s="118"/>
      <c r="L110" s="118"/>
      <c r="N110" s="186">
        <v>9</v>
      </c>
      <c r="O110" s="32">
        <v>6</v>
      </c>
      <c r="P110" s="32"/>
      <c r="Q110" s="32"/>
      <c r="T110" s="30" t="s">
        <v>362</v>
      </c>
      <c r="U110" s="70">
        <f t="shared" si="14"/>
        <v>0</v>
      </c>
      <c r="V110" s="158"/>
      <c r="W110" s="158"/>
      <c r="X110" s="160"/>
      <c r="Y110" s="171"/>
      <c r="Z110" s="159"/>
      <c r="AC110" s="180"/>
      <c r="AD110" s="201">
        <v>102</v>
      </c>
      <c r="AE110" s="118" t="s">
        <v>292</v>
      </c>
      <c r="AF110" s="118">
        <v>23</v>
      </c>
      <c r="AG110" s="32" t="s">
        <v>293</v>
      </c>
      <c r="AH110" s="32">
        <v>23</v>
      </c>
      <c r="AI110" s="31">
        <v>56</v>
      </c>
      <c r="AJ110" s="119"/>
      <c r="AK110" s="118"/>
      <c r="AL110" s="118"/>
      <c r="AM110" s="118">
        <v>4</v>
      </c>
      <c r="AQ110" s="185">
        <v>13</v>
      </c>
      <c r="AR110" s="32">
        <v>8</v>
      </c>
      <c r="AS110" s="215" t="s">
        <v>247</v>
      </c>
      <c r="AT110" s="212" t="s">
        <v>327</v>
      </c>
      <c r="AU110" s="32"/>
      <c r="AV110" s="30" t="s">
        <v>294</v>
      </c>
      <c r="AW110" s="30" t="s">
        <v>362</v>
      </c>
      <c r="AX110" s="70">
        <f t="shared" si="13"/>
        <v>0</v>
      </c>
      <c r="AY110" s="72"/>
      <c r="AZ110" s="72"/>
      <c r="BA110" s="72"/>
      <c r="BB110" s="160" t="s">
        <v>296</v>
      </c>
      <c r="BC110" s="187"/>
      <c r="BD110" s="188"/>
      <c r="BE110" s="34"/>
      <c r="BG110" s="180"/>
    </row>
    <row r="111" spans="1:59">
      <c r="AC111" s="180"/>
      <c r="AD111" s="32"/>
      <c r="AE111" s="32"/>
      <c r="AF111" s="32"/>
      <c r="AJ111" s="119"/>
      <c r="AK111" s="118"/>
      <c r="AL111" s="118"/>
      <c r="AM111" s="118"/>
      <c r="AP111" s="179"/>
      <c r="AQ111" s="179"/>
      <c r="AR111" s="179"/>
      <c r="AS111" s="179"/>
      <c r="AT111" s="179"/>
      <c r="AU111" s="179"/>
      <c r="AV111" s="180"/>
      <c r="AW111" s="180"/>
      <c r="AX111" s="181"/>
      <c r="AY111" s="182"/>
      <c r="AZ111" s="182"/>
      <c r="BA111" s="182"/>
      <c r="BB111" s="179"/>
      <c r="BC111" s="180"/>
      <c r="BD111" s="180"/>
      <c r="BE111" s="180"/>
      <c r="BG111" s="180"/>
    </row>
    <row r="112" spans="1:59">
      <c r="B112" s="66"/>
      <c r="C112" s="67"/>
      <c r="D112" s="68"/>
      <c r="E112" s="69"/>
      <c r="F112" s="80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30"/>
      <c r="V112" s="30"/>
      <c r="W112" s="30"/>
      <c r="X112" s="30"/>
      <c r="Z112" s="30"/>
      <c r="AA112" s="30"/>
      <c r="AB112" s="30"/>
      <c r="AC112" s="180"/>
      <c r="AD112" s="32"/>
      <c r="AE112" s="32"/>
      <c r="AF112" s="32"/>
      <c r="AJ112" s="119"/>
      <c r="AK112" s="118"/>
      <c r="AL112" s="118"/>
      <c r="AM112" s="118"/>
      <c r="AN112" s="114"/>
      <c r="AP112" s="179"/>
      <c r="AQ112" s="179"/>
      <c r="AR112" s="179"/>
      <c r="AS112" s="179"/>
      <c r="AT112" s="179"/>
      <c r="AU112" s="179"/>
      <c r="AV112" s="180"/>
      <c r="AW112" s="180"/>
      <c r="AX112" s="181"/>
      <c r="AY112" s="182"/>
      <c r="AZ112" s="182"/>
      <c r="BA112" s="182"/>
      <c r="BB112" s="179"/>
      <c r="BC112" s="180"/>
      <c r="BD112" s="180"/>
      <c r="BE112" s="180"/>
      <c r="BG112" s="180"/>
    </row>
    <row r="113" spans="1:59">
      <c r="B113" s="66"/>
      <c r="C113" s="67"/>
      <c r="D113" s="68"/>
      <c r="E113" s="69"/>
      <c r="P113" s="75"/>
      <c r="Q113" s="75"/>
      <c r="R113" s="75"/>
      <c r="S113" s="75"/>
      <c r="T113" s="75"/>
      <c r="U113" s="30"/>
      <c r="V113" s="30"/>
      <c r="W113" s="30"/>
      <c r="X113" s="30"/>
      <c r="Z113" s="30"/>
      <c r="AA113" s="30"/>
      <c r="AB113" s="30"/>
      <c r="AC113" s="180"/>
      <c r="AD113" s="32"/>
      <c r="AE113" s="32"/>
      <c r="AF113" s="32"/>
      <c r="AJ113" s="119"/>
      <c r="AK113" s="118"/>
      <c r="AL113" s="118"/>
      <c r="AM113" s="118"/>
      <c r="AN113" s="114"/>
      <c r="AP113" s="179"/>
      <c r="AQ113" s="179"/>
      <c r="AR113" s="179"/>
      <c r="AS113" s="179"/>
      <c r="AT113" s="179"/>
      <c r="AU113" s="179"/>
      <c r="AV113" s="180"/>
      <c r="AW113" s="180"/>
      <c r="AX113" s="181"/>
      <c r="AY113" s="182"/>
      <c r="AZ113" s="182"/>
      <c r="BA113" s="182"/>
      <c r="BB113" s="179"/>
      <c r="BC113" s="180"/>
      <c r="BD113" s="180"/>
      <c r="BE113" s="180"/>
      <c r="BG113" s="180"/>
    </row>
    <row r="114" spans="1:59">
      <c r="B114" s="66"/>
      <c r="C114" s="67"/>
      <c r="D114" s="68"/>
      <c r="E114" s="69"/>
      <c r="F114" s="80"/>
      <c r="U114" s="30"/>
      <c r="V114" s="30"/>
      <c r="W114" s="30"/>
      <c r="X114" s="30"/>
      <c r="Z114" s="30"/>
      <c r="AA114" s="30"/>
      <c r="AB114" s="30"/>
      <c r="AC114" s="180"/>
      <c r="AD114" s="32"/>
      <c r="AE114" s="32"/>
      <c r="AF114" s="32"/>
      <c r="AJ114" s="30"/>
      <c r="AK114" s="118"/>
      <c r="AL114" s="118"/>
      <c r="AM114" s="118"/>
      <c r="AP114" s="179"/>
      <c r="AQ114" s="179"/>
      <c r="AR114" s="179"/>
      <c r="AS114" s="179"/>
      <c r="AT114" s="179"/>
      <c r="AU114" s="179"/>
      <c r="AV114" s="180"/>
      <c r="AW114" s="180"/>
      <c r="AX114" s="181"/>
      <c r="AY114" s="182"/>
      <c r="AZ114" s="182"/>
      <c r="BA114" s="182"/>
      <c r="BB114" s="179"/>
      <c r="BC114" s="180"/>
      <c r="BD114" s="180"/>
      <c r="BE114" s="180"/>
      <c r="BG114" s="180"/>
    </row>
    <row r="115" spans="1:59">
      <c r="B115" s="66"/>
      <c r="C115" s="67"/>
      <c r="D115" s="68"/>
      <c r="E115" s="69"/>
      <c r="U115" s="30"/>
      <c r="V115" s="30"/>
      <c r="W115" s="30"/>
      <c r="X115" s="30"/>
      <c r="Z115" s="30"/>
      <c r="AA115" s="30"/>
      <c r="AB115" s="30"/>
      <c r="AC115" s="180"/>
      <c r="AD115" s="32"/>
      <c r="AE115" s="32"/>
      <c r="AF115" s="32"/>
      <c r="AJ115" s="30"/>
      <c r="AK115" s="118"/>
      <c r="AL115" s="118"/>
      <c r="AM115" s="118"/>
      <c r="AP115" s="179"/>
      <c r="AQ115" s="179"/>
      <c r="AR115" s="179"/>
      <c r="AU115" s="179"/>
      <c r="AV115" s="180"/>
      <c r="AW115" s="180"/>
      <c r="AX115" s="181"/>
      <c r="AY115" s="182"/>
      <c r="AZ115" s="182"/>
      <c r="BA115" s="182"/>
      <c r="BB115" s="179"/>
      <c r="BC115" s="180"/>
      <c r="BD115" s="180"/>
      <c r="BE115" s="180"/>
      <c r="BG115" s="180"/>
    </row>
    <row r="116" spans="1:59">
      <c r="A116" s="123"/>
      <c r="B116" s="66"/>
      <c r="C116" s="67"/>
      <c r="D116" s="68"/>
      <c r="E116" s="69"/>
      <c r="P116" s="75"/>
      <c r="Q116" s="75"/>
      <c r="R116" s="75"/>
      <c r="S116" s="75"/>
      <c r="T116" s="75"/>
      <c r="U116" s="30"/>
      <c r="V116" s="30"/>
      <c r="W116" s="30"/>
      <c r="X116" s="30"/>
      <c r="Z116" s="30"/>
      <c r="AA116" s="30"/>
      <c r="AB116" s="30"/>
      <c r="AC116" s="180"/>
      <c r="AD116" s="32"/>
      <c r="AE116" s="32"/>
      <c r="AF116" s="32"/>
      <c r="AJ116" s="30"/>
      <c r="AK116" s="118"/>
      <c r="AL116" s="118"/>
      <c r="AM116" s="118"/>
      <c r="AP116" s="179"/>
      <c r="AQ116" s="179"/>
      <c r="AR116" s="179"/>
      <c r="AS116" s="179"/>
      <c r="AT116" s="179"/>
      <c r="AU116" s="179"/>
      <c r="AV116" s="180"/>
      <c r="AW116" s="180"/>
      <c r="AX116" s="181"/>
      <c r="AY116" s="182"/>
      <c r="AZ116" s="182"/>
      <c r="BA116" s="182"/>
      <c r="BB116" s="179"/>
      <c r="BC116" s="180"/>
      <c r="BD116" s="180"/>
      <c r="BE116" s="180"/>
      <c r="BG116" s="180"/>
    </row>
    <row r="117" spans="1:59" s="75" customFormat="1">
      <c r="A117" s="120"/>
      <c r="B117" s="66"/>
      <c r="C117" s="67"/>
      <c r="D117" s="68"/>
      <c r="E117" s="69"/>
      <c r="F117" s="31"/>
      <c r="G117" s="171"/>
      <c r="H117" s="32"/>
      <c r="I117" s="32"/>
      <c r="J117" s="32"/>
      <c r="K117" s="32"/>
      <c r="L117" s="32"/>
      <c r="M117" s="32"/>
      <c r="N117" s="32"/>
      <c r="O117" s="32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180"/>
      <c r="BF117" s="30"/>
      <c r="BG117" s="183"/>
    </row>
    <row r="118" spans="1:59">
      <c r="B118" s="66"/>
      <c r="C118" s="67"/>
      <c r="D118" s="68"/>
      <c r="E118" s="69"/>
      <c r="U118" s="30"/>
      <c r="V118" s="30"/>
      <c r="W118" s="30"/>
      <c r="X118" s="30"/>
      <c r="Z118" s="30"/>
      <c r="AA118" s="30"/>
      <c r="AB118" s="30"/>
      <c r="AD118" s="32"/>
      <c r="AE118" s="32"/>
      <c r="AF118" s="32"/>
      <c r="AJ118" s="30"/>
      <c r="AK118" s="32"/>
      <c r="AL118" s="118"/>
      <c r="AM118" s="118"/>
      <c r="AP118" s="179"/>
      <c r="AQ118" s="179"/>
      <c r="AR118" s="179"/>
      <c r="AS118" s="179"/>
      <c r="AT118" s="179"/>
      <c r="AU118" s="183"/>
      <c r="AV118" s="180"/>
      <c r="AW118" s="180"/>
      <c r="AX118" s="181"/>
      <c r="AY118" s="182"/>
      <c r="AZ118" s="182"/>
      <c r="BA118" s="182"/>
      <c r="BB118" s="179"/>
      <c r="BC118" s="180"/>
      <c r="BD118" s="180"/>
      <c r="BE118" s="180"/>
      <c r="BG118" s="180"/>
    </row>
    <row r="119" spans="1:59">
      <c r="V119" s="30"/>
      <c r="W119" s="30"/>
      <c r="X119" s="30"/>
      <c r="Z119" s="30"/>
      <c r="AA119" s="30"/>
      <c r="AB119" s="30"/>
      <c r="AC119" s="180"/>
      <c r="AD119" s="32"/>
      <c r="AE119" s="32"/>
      <c r="AF119" s="32"/>
      <c r="AJ119" s="30"/>
      <c r="AK119" s="118"/>
      <c r="AL119" s="118"/>
      <c r="AM119" s="118"/>
      <c r="AN119" s="118"/>
      <c r="AO119" s="118"/>
      <c r="AP119" s="179"/>
      <c r="AQ119" s="179"/>
      <c r="AR119" s="179"/>
      <c r="AS119" s="179"/>
      <c r="AT119" s="179"/>
      <c r="AU119" s="179"/>
      <c r="AV119" s="180"/>
      <c r="AW119" s="180"/>
      <c r="AX119" s="181"/>
      <c r="AY119" s="182"/>
      <c r="AZ119" s="182"/>
      <c r="BA119" s="182"/>
      <c r="BB119" s="179"/>
      <c r="BC119" s="180"/>
      <c r="BD119" s="180"/>
      <c r="BE119" s="180"/>
    </row>
    <row r="120" spans="1:59">
      <c r="B120" s="66"/>
      <c r="C120" s="67"/>
      <c r="D120" s="68"/>
      <c r="E120" s="68"/>
      <c r="G120" s="84"/>
      <c r="H120" s="85"/>
      <c r="I120" s="85"/>
      <c r="J120" s="85"/>
      <c r="K120" s="85"/>
      <c r="L120" s="85"/>
      <c r="M120" s="85"/>
      <c r="N120" s="85"/>
      <c r="O120" s="85"/>
      <c r="U120" s="30"/>
      <c r="V120" s="30"/>
      <c r="W120" s="30"/>
      <c r="X120" s="30"/>
      <c r="Z120" s="30"/>
      <c r="AA120" s="30"/>
      <c r="AB120" s="30"/>
      <c r="AC120" s="180"/>
      <c r="AD120" s="32"/>
      <c r="AE120" s="32"/>
      <c r="AF120" s="32"/>
      <c r="AJ120" s="30"/>
      <c r="AK120" s="118"/>
      <c r="AL120" s="118"/>
      <c r="AM120" s="118"/>
      <c r="AN120" s="118"/>
      <c r="AO120" s="118"/>
      <c r="AP120" s="179"/>
      <c r="AQ120" s="179"/>
      <c r="AR120" s="179"/>
      <c r="AS120" s="179"/>
      <c r="AT120" s="179"/>
      <c r="AU120" s="179"/>
      <c r="AV120" s="180"/>
      <c r="AW120" s="180"/>
      <c r="AX120" s="181"/>
      <c r="AY120" s="182"/>
      <c r="AZ120" s="182"/>
      <c r="BA120" s="182"/>
      <c r="BB120" s="179"/>
      <c r="BC120" s="183"/>
      <c r="BD120" s="183"/>
      <c r="BE120" s="180"/>
    </row>
    <row r="121" spans="1:59">
      <c r="C121" s="67"/>
      <c r="D121" s="68"/>
      <c r="E121" s="68"/>
      <c r="U121" s="30"/>
      <c r="V121" s="30"/>
      <c r="W121" s="30"/>
      <c r="X121" s="30"/>
      <c r="Z121" s="30"/>
      <c r="AA121" s="30"/>
      <c r="AB121" s="30"/>
      <c r="AC121" s="180"/>
      <c r="AD121" s="32"/>
      <c r="AE121" s="32"/>
      <c r="AF121" s="32"/>
      <c r="AJ121" s="30"/>
      <c r="AK121" s="118"/>
      <c r="AL121" s="118"/>
      <c r="AM121" s="118"/>
      <c r="AN121" s="118"/>
      <c r="AO121" s="118"/>
      <c r="AP121" s="179"/>
      <c r="AQ121" s="179"/>
      <c r="AR121" s="179"/>
      <c r="AS121" s="179"/>
      <c r="AT121" s="179"/>
      <c r="AU121" s="179"/>
      <c r="AV121" s="180"/>
      <c r="AW121" s="180"/>
      <c r="AX121" s="181"/>
      <c r="AY121" s="182"/>
      <c r="AZ121" s="182"/>
      <c r="BA121" s="182"/>
      <c r="BB121" s="179"/>
      <c r="BC121" s="183"/>
      <c r="BD121" s="183"/>
      <c r="BE121" s="180"/>
    </row>
    <row r="122" spans="1:59">
      <c r="B122" s="66"/>
      <c r="C122" s="67"/>
      <c r="D122" s="68"/>
      <c r="E122" s="68"/>
      <c r="U122" s="30"/>
      <c r="V122" s="30"/>
      <c r="W122" s="30"/>
      <c r="X122" s="30"/>
      <c r="Z122" s="30"/>
      <c r="AA122" s="30"/>
      <c r="AB122" s="30"/>
      <c r="AC122" s="180"/>
      <c r="AD122" s="32"/>
      <c r="AE122" s="32"/>
      <c r="AF122" s="32"/>
      <c r="AJ122" s="30"/>
      <c r="AK122" s="118"/>
      <c r="AL122" s="118"/>
      <c r="AM122" s="118"/>
      <c r="AN122" s="118"/>
      <c r="AO122" s="118"/>
      <c r="AP122" s="179"/>
      <c r="AQ122" s="179"/>
      <c r="AR122" s="179"/>
      <c r="AS122" s="179"/>
      <c r="AT122" s="179"/>
      <c r="AU122" s="183"/>
      <c r="AV122" s="180"/>
      <c r="AW122" s="180"/>
      <c r="AX122" s="181"/>
      <c r="AY122" s="182"/>
      <c r="AZ122" s="182"/>
      <c r="BA122" s="182"/>
      <c r="BB122" s="179"/>
      <c r="BC122" s="183"/>
      <c r="BD122" s="183"/>
      <c r="BE122" s="180"/>
    </row>
    <row r="123" spans="1:59">
      <c r="B123" s="66"/>
      <c r="C123" s="67"/>
      <c r="D123" s="68"/>
      <c r="E123" s="68"/>
      <c r="U123" s="30"/>
      <c r="V123" s="30"/>
      <c r="W123" s="30"/>
      <c r="X123" s="30"/>
      <c r="Z123" s="30"/>
      <c r="AA123" s="30"/>
      <c r="AB123" s="30"/>
      <c r="AC123" s="180"/>
      <c r="AD123" s="32"/>
      <c r="AE123" s="32"/>
      <c r="AF123" s="32"/>
      <c r="AJ123" s="30"/>
      <c r="AK123" s="75"/>
      <c r="AL123" s="75"/>
      <c r="AM123" s="118"/>
      <c r="AN123" s="75"/>
      <c r="AO123" s="75"/>
      <c r="AP123" s="183"/>
      <c r="AQ123" s="179"/>
      <c r="AR123" s="179"/>
      <c r="AS123" s="179"/>
      <c r="AT123" s="211"/>
      <c r="AU123" s="183"/>
      <c r="AV123" s="180"/>
      <c r="AW123" s="183"/>
      <c r="AX123" s="181"/>
      <c r="AY123" s="182"/>
      <c r="AZ123" s="182"/>
      <c r="BA123" s="182"/>
      <c r="BB123" s="179"/>
      <c r="BC123" s="183"/>
      <c r="BD123" s="183"/>
      <c r="BE123" s="180"/>
    </row>
    <row r="124" spans="1:59">
      <c r="B124" s="66"/>
      <c r="C124" s="67"/>
      <c r="D124" s="68"/>
      <c r="E124" s="68"/>
      <c r="U124" s="30"/>
      <c r="V124" s="30"/>
      <c r="W124" s="30"/>
      <c r="X124" s="30"/>
      <c r="Z124" s="30"/>
      <c r="AA124" s="30"/>
      <c r="AB124" s="30"/>
      <c r="AC124" s="180"/>
      <c r="AD124" s="32"/>
      <c r="AE124" s="32"/>
      <c r="AF124" s="32"/>
      <c r="AJ124" s="30"/>
      <c r="AK124" s="118"/>
      <c r="AL124" s="118"/>
      <c r="AM124" s="118"/>
      <c r="AN124" s="118"/>
      <c r="AO124" s="118"/>
      <c r="AP124" s="179"/>
      <c r="AQ124" s="179"/>
      <c r="AR124" s="179"/>
      <c r="AS124" s="179"/>
      <c r="AT124" s="211"/>
      <c r="AU124" s="183"/>
      <c r="AV124" s="180"/>
      <c r="AW124" s="180"/>
      <c r="AX124" s="181"/>
      <c r="AY124" s="182"/>
      <c r="AZ124" s="182"/>
      <c r="BA124" s="182"/>
      <c r="BB124" s="179"/>
      <c r="BC124" s="183"/>
      <c r="BD124" s="183"/>
      <c r="BE124" s="180"/>
    </row>
    <row r="125" spans="1:59">
      <c r="B125" s="66"/>
      <c r="C125" s="67"/>
      <c r="D125" s="68"/>
      <c r="E125" s="68"/>
      <c r="U125" s="30"/>
      <c r="V125" s="30"/>
      <c r="W125" s="30"/>
      <c r="X125" s="30"/>
      <c r="Z125" s="30"/>
      <c r="AA125" s="30"/>
      <c r="AB125" s="30"/>
      <c r="AC125" s="180"/>
      <c r="AD125" s="32"/>
      <c r="AE125" s="32"/>
      <c r="AF125" s="32"/>
      <c r="AJ125" s="30"/>
      <c r="AK125" s="118"/>
      <c r="AL125" s="118"/>
      <c r="AM125" s="118"/>
      <c r="AN125" s="118"/>
      <c r="AO125" s="118"/>
      <c r="AP125" s="179"/>
      <c r="AQ125" s="179"/>
      <c r="AR125" s="179"/>
      <c r="AS125" s="179"/>
      <c r="AT125" s="179"/>
      <c r="AU125" s="179"/>
      <c r="AV125" s="180"/>
      <c r="AW125" s="180"/>
      <c r="AX125" s="181"/>
      <c r="AY125" s="182"/>
      <c r="AZ125" s="182"/>
      <c r="BA125" s="182"/>
      <c r="BB125" s="179"/>
      <c r="BC125" s="183"/>
      <c r="BD125" s="183"/>
      <c r="BE125" s="180"/>
    </row>
    <row r="126" spans="1:59">
      <c r="B126" s="66"/>
      <c r="C126" s="67"/>
      <c r="D126" s="68"/>
      <c r="E126" s="68"/>
      <c r="U126" s="30"/>
      <c r="V126" s="30"/>
      <c r="W126" s="30"/>
      <c r="X126" s="30"/>
      <c r="Z126" s="30"/>
      <c r="AA126" s="30"/>
      <c r="AB126" s="30"/>
      <c r="AC126" s="180"/>
      <c r="AD126" s="32"/>
      <c r="AE126" s="32"/>
      <c r="AF126" s="32"/>
      <c r="AJ126" s="30"/>
      <c r="AK126" s="118"/>
      <c r="AL126" s="118"/>
      <c r="AM126" s="118"/>
      <c r="AN126" s="118"/>
      <c r="AO126" s="118"/>
      <c r="AP126" s="179"/>
      <c r="AQ126" s="179"/>
      <c r="AR126" s="179"/>
      <c r="AS126" s="179"/>
      <c r="AT126" s="179"/>
      <c r="AU126" s="179"/>
      <c r="AV126" s="180"/>
      <c r="AW126" s="180"/>
      <c r="AX126" s="181"/>
      <c r="AY126" s="182"/>
      <c r="AZ126" s="182"/>
      <c r="BA126" s="182"/>
      <c r="BB126" s="179"/>
      <c r="BC126" s="183"/>
      <c r="BD126" s="183"/>
      <c r="BE126" s="180"/>
    </row>
    <row r="127" spans="1:59">
      <c r="B127" s="66"/>
      <c r="C127" s="67"/>
      <c r="D127" s="68"/>
      <c r="E127" s="68"/>
      <c r="U127" s="30"/>
      <c r="V127" s="30"/>
      <c r="W127" s="30"/>
      <c r="X127" s="30"/>
      <c r="Z127" s="30"/>
      <c r="AA127" s="30"/>
      <c r="AB127" s="30"/>
      <c r="AC127" s="180"/>
      <c r="AD127" s="32"/>
      <c r="AE127" s="32"/>
      <c r="AF127" s="32"/>
      <c r="AJ127" s="30"/>
      <c r="AK127" s="118"/>
      <c r="AL127" s="118"/>
      <c r="AM127" s="118"/>
      <c r="AN127" s="118"/>
      <c r="AO127" s="118"/>
      <c r="AP127" s="179"/>
      <c r="AQ127" s="179"/>
      <c r="AR127" s="179"/>
      <c r="AS127" s="179"/>
      <c r="AT127" s="179"/>
      <c r="AU127" s="183"/>
      <c r="AV127" s="180"/>
      <c r="AW127" s="180"/>
      <c r="AX127" s="181"/>
      <c r="AY127" s="182"/>
      <c r="AZ127" s="182"/>
      <c r="BA127" s="182"/>
      <c r="BB127" s="179"/>
      <c r="BC127" s="183"/>
      <c r="BD127" s="183"/>
      <c r="BE127" s="180"/>
    </row>
    <row r="128" spans="1:59">
      <c r="C128" s="67"/>
      <c r="D128" s="68"/>
      <c r="E128" s="68"/>
      <c r="U128" s="30"/>
      <c r="V128" s="30"/>
      <c r="W128" s="30"/>
      <c r="X128" s="30"/>
      <c r="Z128" s="30"/>
      <c r="AA128" s="30"/>
      <c r="AB128" s="30"/>
      <c r="AC128" s="180"/>
      <c r="AD128" s="32"/>
      <c r="AE128" s="32"/>
      <c r="AF128" s="32"/>
      <c r="AJ128" s="30"/>
      <c r="AK128" s="118"/>
      <c r="AL128" s="118"/>
      <c r="AM128" s="118"/>
      <c r="AN128" s="118"/>
      <c r="AO128" s="118"/>
      <c r="AP128" s="179"/>
      <c r="AQ128" s="179"/>
      <c r="AR128" s="179"/>
      <c r="AS128" s="179"/>
      <c r="AT128" s="179"/>
      <c r="AU128" s="179"/>
      <c r="AV128" s="180"/>
      <c r="AW128" s="180"/>
      <c r="AX128" s="181"/>
      <c r="AY128" s="182"/>
      <c r="AZ128" s="182"/>
      <c r="BA128" s="179"/>
      <c r="BB128" s="182"/>
      <c r="BC128" s="183"/>
      <c r="BD128" s="183"/>
      <c r="BE128" s="180"/>
    </row>
    <row r="129" spans="3:57">
      <c r="C129" s="67"/>
      <c r="D129" s="68"/>
      <c r="E129" s="68"/>
      <c r="U129" s="30"/>
      <c r="V129" s="30"/>
      <c r="W129" s="30"/>
      <c r="X129" s="30"/>
      <c r="Z129" s="30"/>
      <c r="AA129" s="30"/>
      <c r="AB129" s="30"/>
      <c r="AC129" s="180"/>
      <c r="AD129" s="32"/>
      <c r="AE129" s="32"/>
      <c r="AF129" s="32"/>
      <c r="AJ129" s="30"/>
      <c r="AK129" s="118"/>
      <c r="AL129" s="118"/>
      <c r="AM129" s="118"/>
      <c r="AN129" s="118"/>
      <c r="AO129" s="118"/>
      <c r="AP129" s="179"/>
      <c r="AQ129" s="179"/>
      <c r="AR129" s="179"/>
      <c r="AS129" s="179"/>
      <c r="AT129" s="179"/>
      <c r="AU129" s="183"/>
      <c r="AV129" s="180"/>
      <c r="AW129" s="180"/>
      <c r="AX129" s="181"/>
      <c r="AY129" s="182"/>
      <c r="AZ129" s="182"/>
      <c r="BA129" s="179"/>
      <c r="BB129" s="182"/>
      <c r="BC129" s="183"/>
      <c r="BD129" s="183"/>
      <c r="BE129" s="180"/>
    </row>
    <row r="130" spans="3:57">
      <c r="C130" s="67"/>
      <c r="D130" s="68"/>
      <c r="E130" s="68"/>
      <c r="U130" s="30"/>
      <c r="V130" s="30"/>
      <c r="W130" s="30"/>
      <c r="X130" s="30"/>
      <c r="Z130" s="30"/>
      <c r="AA130" s="30"/>
      <c r="AB130" s="30"/>
      <c r="AC130" s="180"/>
      <c r="AD130" s="32"/>
      <c r="AE130" s="32"/>
      <c r="AF130" s="32"/>
      <c r="AJ130" s="30"/>
      <c r="AK130" s="118"/>
      <c r="AL130" s="118"/>
      <c r="AM130" s="118"/>
      <c r="AP130" s="179"/>
      <c r="AQ130" s="179"/>
      <c r="AR130" s="179"/>
      <c r="AS130" s="179"/>
      <c r="AT130" s="179"/>
      <c r="AU130" s="179"/>
      <c r="AV130" s="180"/>
      <c r="AW130" s="180"/>
      <c r="AX130" s="181"/>
      <c r="AY130" s="180"/>
      <c r="AZ130" s="180"/>
      <c r="BA130" s="182"/>
      <c r="BB130" s="182"/>
      <c r="BC130" s="183"/>
      <c r="BD130" s="183"/>
      <c r="BE130" s="180"/>
    </row>
    <row r="131" spans="3:57">
      <c r="C131" s="67"/>
      <c r="D131" s="68"/>
      <c r="E131" s="68"/>
      <c r="U131" s="30"/>
      <c r="V131" s="30"/>
      <c r="W131" s="30"/>
      <c r="X131" s="30"/>
      <c r="Z131" s="30"/>
      <c r="AA131" s="30"/>
      <c r="AB131" s="30"/>
      <c r="AC131" s="180"/>
      <c r="AD131" s="32"/>
      <c r="AE131" s="32"/>
      <c r="AF131" s="32"/>
      <c r="AJ131" s="30"/>
      <c r="AK131" s="118"/>
      <c r="AL131" s="118"/>
      <c r="AM131" s="118"/>
      <c r="AP131" s="179"/>
      <c r="AQ131" s="179"/>
      <c r="AR131" s="179"/>
      <c r="AS131" s="179"/>
      <c r="AT131" s="179"/>
      <c r="AU131" s="180"/>
      <c r="AV131" s="180"/>
      <c r="AW131" s="180"/>
      <c r="AX131" s="181"/>
      <c r="AY131" s="180"/>
      <c r="AZ131" s="180"/>
      <c r="BA131" s="182"/>
      <c r="BB131" s="182"/>
      <c r="BC131" s="183"/>
      <c r="BD131" s="183"/>
      <c r="BE131" s="180"/>
    </row>
    <row r="132" spans="3:57">
      <c r="C132" s="67"/>
      <c r="D132" s="68"/>
      <c r="E132" s="68"/>
      <c r="U132" s="30"/>
      <c r="V132" s="30"/>
      <c r="W132" s="30"/>
      <c r="X132" s="30"/>
      <c r="Z132" s="30"/>
      <c r="AA132" s="30"/>
      <c r="AB132" s="30"/>
      <c r="AC132" s="180"/>
      <c r="AJ132" s="30"/>
      <c r="AK132" s="118"/>
      <c r="AL132" s="118"/>
      <c r="AM132" s="118"/>
      <c r="AP132" s="179"/>
      <c r="AQ132" s="179"/>
      <c r="AR132" s="179"/>
      <c r="AS132" s="179"/>
      <c r="AT132" s="179"/>
      <c r="AU132" s="179"/>
      <c r="AV132" s="180"/>
      <c r="AW132" s="180"/>
      <c r="AX132" s="181"/>
      <c r="AY132" s="182"/>
      <c r="AZ132" s="182"/>
      <c r="BA132" s="182"/>
      <c r="BB132" s="179"/>
      <c r="BC132" s="183"/>
      <c r="BD132" s="183"/>
    </row>
    <row r="133" spans="3:57">
      <c r="D133" s="68"/>
      <c r="E133" s="68"/>
      <c r="U133" s="30"/>
      <c r="V133" s="30"/>
      <c r="W133" s="30"/>
      <c r="X133" s="30"/>
      <c r="Z133" s="30"/>
      <c r="AA133" s="30"/>
      <c r="AB133" s="30"/>
      <c r="AC133" s="180"/>
      <c r="AJ133" s="30"/>
      <c r="AK133" s="118"/>
      <c r="AL133" s="118"/>
      <c r="AM133" s="118"/>
      <c r="AP133" s="179"/>
      <c r="AQ133" s="179"/>
      <c r="AR133" s="179"/>
      <c r="AS133" s="179"/>
      <c r="AT133" s="179"/>
      <c r="AU133" s="179"/>
      <c r="AV133" s="180"/>
      <c r="AW133" s="180"/>
      <c r="AX133" s="181"/>
      <c r="AY133" s="182"/>
      <c r="AZ133" s="182"/>
      <c r="BA133" s="182"/>
      <c r="BB133" s="179"/>
      <c r="BC133" s="183"/>
      <c r="BD133" s="183"/>
    </row>
    <row r="134" spans="3:57">
      <c r="D134" s="68"/>
      <c r="E134" s="68"/>
      <c r="U134" s="30"/>
      <c r="V134" s="30"/>
      <c r="W134" s="30"/>
      <c r="X134" s="30"/>
      <c r="Z134" s="30"/>
      <c r="AA134" s="30"/>
      <c r="AB134" s="30"/>
      <c r="AC134" s="180"/>
      <c r="AJ134" s="30"/>
      <c r="AK134" s="118"/>
      <c r="AL134" s="118"/>
      <c r="AM134" s="118"/>
      <c r="AP134" s="179"/>
      <c r="AQ134" s="179"/>
      <c r="AR134" s="179"/>
      <c r="AS134" s="179"/>
      <c r="AT134" s="179"/>
      <c r="AU134" s="180"/>
      <c r="AV134" s="180"/>
      <c r="AW134" s="180"/>
      <c r="AX134" s="181"/>
      <c r="AY134" s="182"/>
      <c r="AZ134" s="182"/>
      <c r="BA134" s="182"/>
      <c r="BB134" s="179"/>
      <c r="BC134" s="183"/>
      <c r="BD134" s="183"/>
    </row>
    <row r="135" spans="3:57">
      <c r="D135" s="68"/>
      <c r="E135" s="68"/>
      <c r="U135" s="30"/>
      <c r="V135" s="30"/>
      <c r="W135" s="30"/>
      <c r="X135" s="30"/>
      <c r="Z135" s="30"/>
      <c r="AA135" s="30"/>
      <c r="AB135" s="30"/>
      <c r="AC135" s="180"/>
      <c r="AD135" s="85"/>
      <c r="AJ135" s="30"/>
      <c r="AK135" s="118"/>
      <c r="AL135" s="118"/>
      <c r="AM135" s="118"/>
      <c r="AP135" s="179"/>
      <c r="AQ135" s="179"/>
      <c r="AR135" s="179"/>
      <c r="AS135" s="179"/>
      <c r="AT135" s="179"/>
      <c r="AU135" s="179"/>
      <c r="AV135" s="180"/>
      <c r="AW135" s="180"/>
      <c r="AX135" s="181"/>
      <c r="AY135" s="182"/>
      <c r="AZ135" s="182"/>
      <c r="BA135" s="182"/>
      <c r="BB135" s="179"/>
      <c r="BC135" s="183"/>
      <c r="BD135" s="183"/>
      <c r="BE135" s="75"/>
    </row>
    <row r="136" spans="3:57">
      <c r="D136" s="68"/>
      <c r="E136" s="68"/>
      <c r="U136" s="30"/>
      <c r="V136" s="30"/>
      <c r="W136" s="30"/>
      <c r="X136" s="30"/>
      <c r="Z136" s="30"/>
      <c r="AA136" s="30"/>
      <c r="AB136" s="30"/>
      <c r="AC136" s="180"/>
      <c r="AD136" s="76"/>
      <c r="AJ136" s="30"/>
      <c r="AK136" s="30"/>
      <c r="AL136" s="30"/>
      <c r="AM136" s="118"/>
      <c r="AP136" s="179"/>
      <c r="AQ136" s="179"/>
      <c r="AR136" s="179"/>
      <c r="AS136" s="179"/>
      <c r="AT136" s="179"/>
      <c r="AU136" s="180"/>
      <c r="AV136" s="180"/>
      <c r="AW136" s="180"/>
      <c r="AX136" s="180"/>
      <c r="AY136" s="180"/>
      <c r="AZ136" s="180"/>
      <c r="BA136" s="179"/>
      <c r="BB136" s="179"/>
      <c r="BC136" s="180"/>
      <c r="BD136" s="180"/>
    </row>
    <row r="137" spans="3:57">
      <c r="U137" s="30"/>
      <c r="V137" s="30"/>
      <c r="W137" s="30"/>
      <c r="X137" s="30"/>
      <c r="Z137" s="30"/>
      <c r="AA137" s="30"/>
      <c r="AB137" s="30"/>
      <c r="AC137" s="180"/>
      <c r="AJ137" s="30"/>
      <c r="AK137" s="30"/>
      <c r="AL137" s="30"/>
      <c r="AM137" s="118"/>
      <c r="AP137" s="179"/>
      <c r="AQ137" s="179"/>
      <c r="AR137" s="179"/>
      <c r="AS137" s="179"/>
      <c r="AT137" s="179"/>
      <c r="AU137" s="180"/>
      <c r="AV137" s="180"/>
      <c r="AW137" s="180"/>
      <c r="AX137" s="180"/>
      <c r="AY137" s="180"/>
      <c r="AZ137" s="180"/>
      <c r="BA137" s="179"/>
      <c r="BB137" s="179"/>
      <c r="BC137" s="180"/>
      <c r="BD137" s="180"/>
    </row>
    <row r="138" spans="3:57">
      <c r="U138" s="30"/>
      <c r="V138" s="30"/>
      <c r="W138" s="30"/>
      <c r="X138" s="30"/>
      <c r="Z138" s="30"/>
      <c r="AA138" s="30"/>
      <c r="AB138" s="30"/>
      <c r="AC138" s="180"/>
      <c r="AJ138" s="80"/>
      <c r="AK138" s="30"/>
      <c r="AL138" s="30"/>
      <c r="AM138" s="118"/>
      <c r="AP138" s="179"/>
      <c r="AQ138" s="179"/>
      <c r="AR138" s="179"/>
      <c r="AS138" s="179"/>
      <c r="AT138" s="179"/>
      <c r="AU138" s="180"/>
      <c r="AV138" s="180"/>
      <c r="AW138" s="180"/>
      <c r="AX138" s="180"/>
      <c r="AY138" s="180"/>
      <c r="AZ138" s="180"/>
      <c r="BA138" s="179"/>
      <c r="BB138" s="179"/>
      <c r="BC138" s="180"/>
      <c r="BD138" s="180"/>
    </row>
    <row r="139" spans="3:57">
      <c r="U139" s="30"/>
      <c r="V139" s="30"/>
      <c r="W139" s="30"/>
      <c r="X139" s="30"/>
      <c r="Z139" s="30"/>
      <c r="AA139" s="30"/>
      <c r="AB139" s="30"/>
      <c r="AC139" s="180"/>
      <c r="AK139" s="30"/>
      <c r="AL139" s="30"/>
      <c r="AM139" s="118"/>
      <c r="AP139" s="179"/>
      <c r="AQ139" s="179"/>
      <c r="AR139" s="179"/>
      <c r="AS139" s="179"/>
      <c r="AT139" s="179"/>
      <c r="AU139" s="180"/>
      <c r="AV139" s="180"/>
      <c r="AW139" s="180"/>
      <c r="AX139" s="180"/>
      <c r="AY139" s="180"/>
      <c r="AZ139" s="180"/>
      <c r="BA139" s="179"/>
      <c r="BB139" s="179"/>
      <c r="BC139" s="180"/>
      <c r="BD139" s="180"/>
    </row>
    <row r="140" spans="3:57">
      <c r="U140" s="30"/>
      <c r="V140" s="30"/>
      <c r="W140" s="30"/>
      <c r="X140" s="30"/>
      <c r="Z140" s="30"/>
      <c r="AA140" s="30"/>
      <c r="AB140" s="30"/>
      <c r="AC140" s="180"/>
      <c r="AJ140" s="80"/>
      <c r="AK140" s="30"/>
      <c r="AL140" s="30"/>
      <c r="AM140" s="118"/>
    </row>
    <row r="141" spans="3:57">
      <c r="U141" s="30"/>
      <c r="V141" s="30"/>
      <c r="W141" s="30"/>
      <c r="X141" s="30"/>
      <c r="Z141" s="30"/>
      <c r="AA141" s="30"/>
      <c r="AB141" s="30"/>
      <c r="AC141" s="180"/>
      <c r="AK141" s="30"/>
      <c r="AL141" s="30"/>
      <c r="AM141" s="118"/>
    </row>
    <row r="142" spans="3:57">
      <c r="U142" s="30"/>
      <c r="V142" s="30"/>
      <c r="W142" s="30"/>
      <c r="X142" s="30"/>
      <c r="Z142" s="30"/>
      <c r="AA142" s="30"/>
      <c r="AB142" s="30"/>
      <c r="AC142" s="180"/>
      <c r="AK142" s="30"/>
      <c r="AL142" s="30"/>
      <c r="AM142" s="118"/>
    </row>
    <row r="143" spans="3:57">
      <c r="U143" s="30"/>
      <c r="V143" s="30"/>
      <c r="W143" s="30"/>
      <c r="X143" s="30"/>
      <c r="Z143" s="30"/>
      <c r="AA143" s="30"/>
      <c r="AB143" s="30"/>
      <c r="AC143" s="180"/>
      <c r="AK143" s="30"/>
      <c r="AL143" s="30"/>
      <c r="AM143" s="118"/>
    </row>
    <row r="144" spans="3:57">
      <c r="U144" s="30"/>
      <c r="V144" s="30"/>
      <c r="W144" s="30"/>
      <c r="X144" s="30"/>
      <c r="Z144" s="30"/>
      <c r="AA144" s="30"/>
      <c r="AB144" s="30"/>
      <c r="AC144" s="180"/>
      <c r="AK144" s="30"/>
      <c r="AL144" s="30"/>
      <c r="AM144" s="118"/>
    </row>
    <row r="145" spans="21:45">
      <c r="U145" s="30"/>
      <c r="V145" s="30"/>
      <c r="W145" s="30"/>
      <c r="X145" s="30"/>
      <c r="Z145" s="30"/>
      <c r="AA145" s="30"/>
      <c r="AB145" s="30"/>
      <c r="AC145" s="180"/>
      <c r="AK145" s="30"/>
      <c r="AL145" s="30"/>
      <c r="AM145" s="118"/>
    </row>
    <row r="146" spans="21:45">
      <c r="U146" s="30"/>
      <c r="V146" s="30"/>
      <c r="W146" s="30"/>
      <c r="X146" s="30"/>
      <c r="Z146" s="30"/>
      <c r="AA146" s="30"/>
      <c r="AB146" s="30"/>
      <c r="AC146" s="180"/>
      <c r="AK146" s="30"/>
      <c r="AL146" s="30"/>
      <c r="AM146" s="118"/>
    </row>
    <row r="147" spans="21:45">
      <c r="U147" s="30"/>
      <c r="V147" s="30"/>
      <c r="W147" s="30"/>
      <c r="X147" s="30"/>
      <c r="Z147" s="30"/>
      <c r="AA147" s="30"/>
      <c r="AB147" s="30"/>
      <c r="AC147" s="180"/>
      <c r="AK147" s="30"/>
      <c r="AL147" s="30"/>
      <c r="AM147" s="118"/>
    </row>
    <row r="148" spans="21:45">
      <c r="U148" s="30"/>
      <c r="V148" s="30"/>
      <c r="W148" s="30"/>
      <c r="X148" s="30"/>
      <c r="Z148" s="30"/>
      <c r="AA148" s="30"/>
      <c r="AB148" s="30"/>
      <c r="AC148" s="180"/>
      <c r="AK148" s="30"/>
      <c r="AL148" s="30"/>
      <c r="AM148" s="30"/>
    </row>
    <row r="149" spans="21:45">
      <c r="U149" s="30"/>
      <c r="V149" s="30"/>
      <c r="W149" s="30"/>
      <c r="X149" s="30"/>
      <c r="Z149" s="30"/>
      <c r="AA149" s="30"/>
      <c r="AB149" s="30"/>
      <c r="AC149" s="180"/>
      <c r="AK149" s="30"/>
      <c r="AL149" s="30"/>
      <c r="AM149" s="30"/>
    </row>
    <row r="150" spans="21:45">
      <c r="U150" s="30"/>
      <c r="V150" s="30"/>
      <c r="W150" s="30"/>
      <c r="X150" s="30"/>
      <c r="Z150" s="30"/>
      <c r="AA150" s="30"/>
      <c r="AB150" s="30"/>
      <c r="AC150" s="180"/>
      <c r="AK150" s="30"/>
      <c r="AL150" s="30"/>
      <c r="AM150" s="30"/>
    </row>
    <row r="151" spans="21:45">
      <c r="U151" s="30"/>
      <c r="V151" s="30"/>
      <c r="W151" s="30"/>
      <c r="X151" s="30"/>
      <c r="Z151" s="30"/>
      <c r="AA151" s="30"/>
      <c r="AB151" s="30"/>
      <c r="AC151" s="180"/>
      <c r="AK151" s="30"/>
      <c r="AL151" s="30"/>
      <c r="AM151" s="30"/>
    </row>
    <row r="152" spans="21:45">
      <c r="U152" s="30"/>
      <c r="V152" s="30"/>
      <c r="W152" s="30"/>
      <c r="X152" s="30"/>
      <c r="Z152" s="30"/>
      <c r="AA152" s="30"/>
      <c r="AB152" s="30"/>
      <c r="AC152" s="180"/>
      <c r="AK152" s="30"/>
      <c r="AL152" s="30"/>
      <c r="AM152" s="30"/>
    </row>
    <row r="153" spans="21:45">
      <c r="U153" s="30"/>
      <c r="V153" s="30"/>
      <c r="W153" s="30"/>
      <c r="X153" s="30"/>
      <c r="Z153" s="30"/>
      <c r="AA153" s="30"/>
      <c r="AB153" s="30"/>
      <c r="AC153" s="180"/>
      <c r="AK153" s="30"/>
      <c r="AL153" s="30"/>
      <c r="AM153" s="30"/>
    </row>
    <row r="154" spans="21:45">
      <c r="U154" s="30"/>
      <c r="V154" s="30"/>
      <c r="W154" s="30"/>
      <c r="X154" s="30"/>
      <c r="Z154" s="30"/>
      <c r="AA154" s="30"/>
      <c r="AB154" s="30"/>
      <c r="AC154" s="180"/>
      <c r="AK154" s="30"/>
      <c r="AL154" s="30"/>
      <c r="AM154" s="30"/>
    </row>
    <row r="155" spans="21:45">
      <c r="U155" s="30"/>
      <c r="V155" s="30"/>
      <c r="W155" s="30"/>
      <c r="X155" s="30"/>
      <c r="Z155" s="30"/>
      <c r="AA155" s="30"/>
      <c r="AB155" s="30"/>
      <c r="AC155" s="180"/>
      <c r="AK155" s="30"/>
      <c r="AL155" s="30"/>
      <c r="AM155" s="30"/>
    </row>
    <row r="156" spans="21:45">
      <c r="U156" s="30"/>
      <c r="V156" s="30"/>
      <c r="W156" s="30"/>
      <c r="X156" s="30"/>
      <c r="Z156" s="30"/>
      <c r="AA156" s="30"/>
      <c r="AB156" s="30"/>
      <c r="AC156" s="180"/>
      <c r="AK156" s="30"/>
      <c r="AL156" s="30"/>
      <c r="AM156" s="30"/>
    </row>
    <row r="157" spans="21:45">
      <c r="U157" s="30"/>
      <c r="V157" s="30"/>
      <c r="W157" s="30"/>
      <c r="X157" s="30"/>
      <c r="Z157" s="30"/>
      <c r="AA157" s="30"/>
      <c r="AB157" s="30"/>
      <c r="AC157" s="180"/>
      <c r="AK157" s="30"/>
      <c r="AL157" s="30"/>
      <c r="AM157" s="30"/>
    </row>
    <row r="158" spans="21:45">
      <c r="U158" s="30"/>
      <c r="V158" s="30"/>
      <c r="W158" s="30"/>
      <c r="X158" s="30"/>
      <c r="Z158" s="30"/>
      <c r="AA158" s="30"/>
      <c r="AB158" s="30"/>
      <c r="AC158" s="180"/>
      <c r="AK158" s="30"/>
      <c r="AL158" s="30"/>
      <c r="AM158" s="30"/>
    </row>
    <row r="159" spans="21:45">
      <c r="U159" s="30"/>
      <c r="V159" s="30"/>
      <c r="W159" s="30"/>
      <c r="X159" s="30"/>
      <c r="Z159" s="30"/>
      <c r="AA159" s="30"/>
      <c r="AB159" s="30"/>
      <c r="AC159" s="180"/>
      <c r="AK159" s="30"/>
      <c r="AL159" s="30"/>
      <c r="AM159" s="30"/>
    </row>
    <row r="160" spans="21:45">
      <c r="U160" s="30"/>
      <c r="V160" s="30"/>
      <c r="W160" s="30"/>
      <c r="X160" s="30"/>
      <c r="Z160" s="30"/>
      <c r="AA160" s="30"/>
      <c r="AB160" s="30"/>
      <c r="AC160" s="180"/>
      <c r="AO160" s="75"/>
      <c r="AP160" s="75"/>
      <c r="AQ160" s="75"/>
      <c r="AR160" s="75"/>
      <c r="AS160" s="85"/>
    </row>
    <row r="161" spans="21:56">
      <c r="U161" s="30"/>
      <c r="V161" s="30"/>
      <c r="W161" s="30"/>
      <c r="X161" s="30"/>
      <c r="Z161" s="30"/>
      <c r="AA161" s="30"/>
      <c r="AB161" s="30"/>
      <c r="AC161" s="180"/>
    </row>
    <row r="162" spans="21:56">
      <c r="U162" s="30"/>
      <c r="V162" s="30"/>
      <c r="W162" s="30"/>
      <c r="X162" s="30"/>
      <c r="Z162" s="30"/>
      <c r="AA162" s="30"/>
      <c r="AB162" s="30"/>
      <c r="AC162" s="180"/>
    </row>
    <row r="163" spans="21:56">
      <c r="U163" s="30"/>
      <c r="V163" s="30"/>
      <c r="W163" s="30"/>
      <c r="X163" s="30"/>
      <c r="Z163" s="30"/>
      <c r="AA163" s="30"/>
      <c r="AB163" s="30"/>
      <c r="AC163" s="180"/>
    </row>
    <row r="164" spans="21:56">
      <c r="U164" s="30"/>
      <c r="V164" s="30"/>
      <c r="W164" s="30"/>
      <c r="X164" s="30"/>
      <c r="Z164" s="30"/>
      <c r="AA164" s="30"/>
      <c r="AB164" s="30"/>
      <c r="AT164" s="85"/>
      <c r="AU164" s="75"/>
      <c r="AW164" s="75"/>
      <c r="AX164" s="75"/>
      <c r="AY164" s="75"/>
      <c r="AZ164" s="75"/>
      <c r="BC164" s="75"/>
      <c r="BD164" s="75"/>
    </row>
    <row r="165" spans="21:56">
      <c r="U165" s="30"/>
      <c r="V165" s="30"/>
      <c r="W165" s="30"/>
      <c r="X165" s="30"/>
      <c r="Z165" s="30"/>
      <c r="AA165" s="30"/>
      <c r="AB165" s="30"/>
    </row>
    <row r="166" spans="21:56">
      <c r="U166" s="30"/>
      <c r="V166" s="30"/>
      <c r="W166" s="30"/>
      <c r="X166" s="30"/>
      <c r="Z166" s="30"/>
      <c r="AA166" s="30"/>
      <c r="AB166" s="30"/>
    </row>
    <row r="167" spans="21:56">
      <c r="U167" s="30"/>
      <c r="V167" s="30"/>
      <c r="W167" s="30"/>
      <c r="X167" s="30"/>
      <c r="Z167" s="30"/>
      <c r="AA167" s="30"/>
      <c r="AB167" s="30"/>
    </row>
    <row r="168" spans="21:56">
      <c r="U168" s="30"/>
      <c r="V168" s="30"/>
      <c r="W168" s="30"/>
      <c r="X168" s="30"/>
      <c r="Z168" s="30"/>
      <c r="AA168" s="30"/>
      <c r="AB168" s="30"/>
      <c r="AK168" s="84"/>
      <c r="AL168" s="85"/>
      <c r="AM168" s="85"/>
      <c r="AN168" s="85"/>
      <c r="AO168" s="85"/>
      <c r="AP168" s="85"/>
      <c r="AQ168" s="85"/>
      <c r="AR168" s="85"/>
      <c r="AS168" s="85"/>
    </row>
  </sheetData>
  <sortState ref="A5:AB110">
    <sortCondition ref="B5:B110"/>
    <sortCondition ref="C5:C110"/>
  </sortState>
  <mergeCells count="18">
    <mergeCell ref="AE1:AF1"/>
    <mergeCell ref="AG1:AH1"/>
    <mergeCell ref="B3:F4"/>
    <mergeCell ref="AE3:AI4"/>
    <mergeCell ref="AS1:AU3"/>
    <mergeCell ref="AY1:BE1"/>
    <mergeCell ref="B2:C2"/>
    <mergeCell ref="D2:E2"/>
    <mergeCell ref="G2:M2"/>
    <mergeCell ref="N2:O2"/>
    <mergeCell ref="AE2:AF2"/>
    <mergeCell ref="AG2:AH2"/>
    <mergeCell ref="AJ2:AP2"/>
    <mergeCell ref="AQ2:AR2"/>
    <mergeCell ref="B1:C1"/>
    <mergeCell ref="D1:E1"/>
    <mergeCell ref="P1:R3"/>
    <mergeCell ref="V1:AB1"/>
  </mergeCells>
  <printOptions gridLines="1"/>
  <pageMargins left="0.23622047244094491" right="0.15748031496062992" top="0.39370078740157483" bottom="0.46" header="0.31496062992125984" footer="0.15748031496062992"/>
  <pageSetup paperSize="9" orientation="landscape" verticalDpi="300" r:id="rId1"/>
  <headerFooter>
    <oddFooter>&amp;L&amp;6&amp;Z&amp;F/&amp;F/
&amp;A&amp;C&amp;6Druck &amp;D&amp;R&amp;P/&amp;N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W13"/>
  <sheetViews>
    <sheetView zoomScaleNormal="100" zoomScalePageLayoutView="60" workbookViewId="0">
      <selection activeCell="I25" sqref="I25"/>
    </sheetView>
  </sheetViews>
  <sheetFormatPr baseColWidth="10" defaultRowHeight="12.75"/>
  <cols>
    <col min="1" max="1" width="11.5703125" style="94"/>
    <col min="2" max="3" width="0" style="95" hidden="1"/>
    <col min="4" max="4" width="11.5703125" style="94"/>
    <col min="5" max="257" width="10.7109375" style="86"/>
  </cols>
  <sheetData>
    <row r="1" spans="1:6">
      <c r="A1" s="96" t="s">
        <v>134</v>
      </c>
      <c r="F1" s="93">
        <v>39667</v>
      </c>
    </row>
    <row r="2" spans="1:6">
      <c r="A2" s="94" t="s">
        <v>135</v>
      </c>
      <c r="D2" s="94" t="s">
        <v>136</v>
      </c>
    </row>
    <row r="3" spans="1:6">
      <c r="A3" s="94">
        <v>0.5</v>
      </c>
      <c r="B3" s="95">
        <f t="shared" ref="B3:B13" si="0">SUM(A3/2)</f>
        <v>0.25</v>
      </c>
      <c r="C3" s="95">
        <f t="shared" ref="C3:C13" si="1">SUM(B3*B3*3.14)</f>
        <v>0.19625000000000001</v>
      </c>
      <c r="D3" s="94">
        <f t="shared" ref="D3:D13" si="2">SUM(C3)</f>
        <v>0.19625000000000001</v>
      </c>
      <c r="E3" s="95"/>
    </row>
    <row r="4" spans="1:6" ht="14.25" customHeight="1">
      <c r="A4" s="97">
        <v>0.6</v>
      </c>
      <c r="B4" s="98">
        <f t="shared" si="0"/>
        <v>0.3</v>
      </c>
      <c r="C4" s="98">
        <f t="shared" si="1"/>
        <v>0.28260000000000002</v>
      </c>
      <c r="D4" s="99">
        <f t="shared" si="2"/>
        <v>0.28260000000000002</v>
      </c>
      <c r="E4" s="336" t="s">
        <v>137</v>
      </c>
    </row>
    <row r="5" spans="1:6" ht="12.75" customHeight="1">
      <c r="A5" s="100">
        <v>0.7</v>
      </c>
      <c r="B5" s="101">
        <f t="shared" si="0"/>
        <v>0.35</v>
      </c>
      <c r="C5" s="101">
        <f t="shared" si="1"/>
        <v>0.38464999999999999</v>
      </c>
      <c r="D5" s="102">
        <f t="shared" si="2"/>
        <v>0.38464999999999999</v>
      </c>
      <c r="E5" s="336"/>
    </row>
    <row r="6" spans="1:6" ht="13.5" customHeight="1">
      <c r="A6" s="103">
        <v>0.8</v>
      </c>
      <c r="B6" s="104">
        <f t="shared" si="0"/>
        <v>0.4</v>
      </c>
      <c r="C6" s="104">
        <f t="shared" si="1"/>
        <v>0.50240000000000007</v>
      </c>
      <c r="D6" s="105">
        <f t="shared" si="2"/>
        <v>0.50240000000000007</v>
      </c>
      <c r="E6" s="336"/>
    </row>
    <row r="7" spans="1:6">
      <c r="A7" s="102">
        <v>0.9</v>
      </c>
      <c r="B7" s="101">
        <f t="shared" si="0"/>
        <v>0.45</v>
      </c>
      <c r="C7" s="101">
        <f t="shared" si="1"/>
        <v>0.63585000000000003</v>
      </c>
      <c r="D7" s="102">
        <f t="shared" si="2"/>
        <v>0.63585000000000003</v>
      </c>
    </row>
    <row r="8" spans="1:6" ht="12.75" customHeight="1">
      <c r="A8" s="97">
        <v>1</v>
      </c>
      <c r="B8" s="98">
        <f t="shared" si="0"/>
        <v>0.5</v>
      </c>
      <c r="C8" s="98">
        <f t="shared" si="1"/>
        <v>0.78500000000000003</v>
      </c>
      <c r="D8" s="99">
        <f t="shared" si="2"/>
        <v>0.78500000000000003</v>
      </c>
      <c r="E8" s="336" t="s">
        <v>138</v>
      </c>
    </row>
    <row r="9" spans="1:6">
      <c r="A9" s="100">
        <v>1.1000000000000001</v>
      </c>
      <c r="B9" s="101">
        <f t="shared" si="0"/>
        <v>0.55000000000000004</v>
      </c>
      <c r="C9" s="101">
        <f t="shared" si="1"/>
        <v>0.94985000000000019</v>
      </c>
      <c r="D9" s="102">
        <f t="shared" si="2"/>
        <v>0.94985000000000019</v>
      </c>
      <c r="E9" s="336"/>
    </row>
    <row r="10" spans="1:6" ht="12.75" customHeight="1">
      <c r="A10" s="103">
        <v>1.2</v>
      </c>
      <c r="B10" s="104">
        <f t="shared" si="0"/>
        <v>0.6</v>
      </c>
      <c r="C10" s="104">
        <f t="shared" si="1"/>
        <v>1.1304000000000001</v>
      </c>
      <c r="D10" s="105">
        <f t="shared" si="2"/>
        <v>1.1304000000000001</v>
      </c>
      <c r="E10" s="336"/>
    </row>
    <row r="11" spans="1:6">
      <c r="A11" s="94">
        <v>1.3</v>
      </c>
      <c r="B11" s="95">
        <f t="shared" si="0"/>
        <v>0.65</v>
      </c>
      <c r="C11" s="95">
        <f t="shared" si="1"/>
        <v>1.3266500000000001</v>
      </c>
      <c r="D11" s="94">
        <f t="shared" si="2"/>
        <v>1.3266500000000001</v>
      </c>
      <c r="E11" s="95"/>
    </row>
    <row r="12" spans="1:6">
      <c r="A12" s="94">
        <v>1.4</v>
      </c>
      <c r="B12" s="95">
        <f t="shared" si="0"/>
        <v>0.7</v>
      </c>
      <c r="C12" s="95">
        <f t="shared" si="1"/>
        <v>1.5386</v>
      </c>
      <c r="D12" s="94">
        <f t="shared" si="2"/>
        <v>1.5386</v>
      </c>
    </row>
    <row r="13" spans="1:6">
      <c r="A13" s="94">
        <v>1.5</v>
      </c>
      <c r="B13" s="95">
        <f t="shared" si="0"/>
        <v>0.75</v>
      </c>
      <c r="C13" s="95">
        <f t="shared" si="1"/>
        <v>1.7662500000000001</v>
      </c>
      <c r="D13" s="94">
        <f t="shared" si="2"/>
        <v>1.7662500000000001</v>
      </c>
    </row>
  </sheetData>
  <mergeCells count="2">
    <mergeCell ref="E4:E6"/>
    <mergeCell ref="E8:E10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C26" sqref="C26"/>
    </sheetView>
  </sheetViews>
  <sheetFormatPr baseColWidth="10" defaultRowHeight="15"/>
  <cols>
    <col min="1" max="1" width="3.5703125" style="173" customWidth="1"/>
    <col min="2" max="2" width="15.7109375" style="173" customWidth="1"/>
    <col min="3" max="4" width="11.42578125" style="173"/>
    <col min="5" max="7" width="11.42578125" style="174"/>
    <col min="8" max="16384" width="11.42578125" style="173"/>
  </cols>
  <sheetData>
    <row r="1" spans="1:7">
      <c r="D1" s="173" t="s">
        <v>240</v>
      </c>
      <c r="E1" s="174" t="s">
        <v>75</v>
      </c>
      <c r="F1" s="174" t="s">
        <v>244</v>
      </c>
      <c r="G1" s="174" t="s">
        <v>74</v>
      </c>
    </row>
    <row r="3" spans="1:7">
      <c r="A3" s="173" t="s">
        <v>231</v>
      </c>
    </row>
    <row r="4" spans="1:7">
      <c r="B4" s="173" t="s">
        <v>232</v>
      </c>
      <c r="C4" s="173" t="s">
        <v>83</v>
      </c>
      <c r="E4" s="175">
        <v>255</v>
      </c>
      <c r="F4" s="175" t="s">
        <v>248</v>
      </c>
      <c r="G4" s="175" t="s">
        <v>248</v>
      </c>
    </row>
    <row r="5" spans="1:7">
      <c r="B5" s="173" t="s">
        <v>233</v>
      </c>
      <c r="C5" s="173" t="s">
        <v>91</v>
      </c>
      <c r="E5" s="175">
        <v>255</v>
      </c>
      <c r="F5" s="175">
        <v>255</v>
      </c>
      <c r="G5" s="175" t="s">
        <v>248</v>
      </c>
    </row>
    <row r="6" spans="1:7">
      <c r="B6" s="173" t="s">
        <v>234</v>
      </c>
      <c r="C6" s="173" t="s">
        <v>76</v>
      </c>
      <c r="E6" s="175" t="s">
        <v>248</v>
      </c>
      <c r="F6" s="175">
        <v>255</v>
      </c>
      <c r="G6" s="175" t="s">
        <v>248</v>
      </c>
    </row>
    <row r="7" spans="1:7">
      <c r="E7" s="175"/>
      <c r="F7" s="175"/>
      <c r="G7" s="175"/>
    </row>
    <row r="8" spans="1:7">
      <c r="A8" s="173" t="s">
        <v>235</v>
      </c>
      <c r="E8" s="175"/>
      <c r="F8" s="175"/>
      <c r="G8" s="175"/>
    </row>
    <row r="9" spans="1:7">
      <c r="B9" s="173" t="s">
        <v>258</v>
      </c>
      <c r="D9" s="173" t="s">
        <v>79</v>
      </c>
      <c r="E9" s="175">
        <v>255</v>
      </c>
      <c r="F9" s="175">
        <v>255</v>
      </c>
      <c r="G9" s="175">
        <v>255</v>
      </c>
    </row>
    <row r="10" spans="1:7">
      <c r="B10" s="173" t="s">
        <v>241</v>
      </c>
      <c r="C10" s="173" t="s">
        <v>253</v>
      </c>
      <c r="D10" s="173" t="s">
        <v>79</v>
      </c>
      <c r="E10" s="175">
        <v>255</v>
      </c>
      <c r="F10" s="175">
        <v>255</v>
      </c>
      <c r="G10" s="175">
        <v>255</v>
      </c>
    </row>
    <row r="11" spans="1:7">
      <c r="B11" s="173" t="s">
        <v>257</v>
      </c>
      <c r="C11" s="173" t="s">
        <v>254</v>
      </c>
      <c r="D11" s="173" t="s">
        <v>245</v>
      </c>
      <c r="E11" s="175">
        <v>255</v>
      </c>
      <c r="F11" s="175" t="s">
        <v>249</v>
      </c>
      <c r="G11" s="175" t="s">
        <v>250</v>
      </c>
    </row>
    <row r="12" spans="1:7">
      <c r="B12" s="173" t="s">
        <v>257</v>
      </c>
      <c r="C12" s="173" t="s">
        <v>236</v>
      </c>
      <c r="D12" s="173" t="s">
        <v>245</v>
      </c>
      <c r="E12" s="175" t="s">
        <v>252</v>
      </c>
      <c r="F12" s="175" t="s">
        <v>249</v>
      </c>
      <c r="G12" s="175" t="s">
        <v>250</v>
      </c>
    </row>
    <row r="14" spans="1:7">
      <c r="A14" s="173" t="s">
        <v>49</v>
      </c>
      <c r="E14" s="175"/>
      <c r="F14" s="175"/>
      <c r="G14" s="175"/>
    </row>
    <row r="15" spans="1:7">
      <c r="B15" s="173" t="s">
        <v>237</v>
      </c>
      <c r="C15" s="173" t="s">
        <v>256</v>
      </c>
      <c r="D15" s="173" t="s">
        <v>77</v>
      </c>
      <c r="E15" s="175">
        <v>190</v>
      </c>
      <c r="F15" s="175">
        <v>190</v>
      </c>
      <c r="G15" s="175">
        <v>190</v>
      </c>
    </row>
    <row r="16" spans="1:7">
      <c r="B16" s="173" t="s">
        <v>255</v>
      </c>
      <c r="C16" s="173" t="s">
        <v>239</v>
      </c>
      <c r="D16" s="173" t="s">
        <v>83</v>
      </c>
      <c r="E16" s="175">
        <v>255</v>
      </c>
      <c r="F16" s="175" t="s">
        <v>248</v>
      </c>
      <c r="G16" s="175" t="s">
        <v>248</v>
      </c>
    </row>
    <row r="17" spans="2:7">
      <c r="B17" s="173" t="s">
        <v>238</v>
      </c>
      <c r="D17" s="173" t="s">
        <v>79</v>
      </c>
      <c r="E17" s="175">
        <v>255</v>
      </c>
      <c r="F17" s="175">
        <v>255</v>
      </c>
      <c r="G17" s="175">
        <v>255</v>
      </c>
    </row>
    <row r="18" spans="2:7">
      <c r="B18" s="173" t="s">
        <v>241</v>
      </c>
      <c r="C18" s="173" t="s">
        <v>253</v>
      </c>
      <c r="D18" s="173" t="s">
        <v>246</v>
      </c>
      <c r="E18" s="175">
        <v>255</v>
      </c>
      <c r="F18" s="175">
        <v>215</v>
      </c>
      <c r="G18" s="175" t="s">
        <v>248</v>
      </c>
    </row>
    <row r="19" spans="2:7">
      <c r="B19" s="173" t="s">
        <v>242</v>
      </c>
      <c r="C19" s="173" t="s">
        <v>254</v>
      </c>
      <c r="D19" s="173" t="s">
        <v>247</v>
      </c>
      <c r="E19" s="175" t="s">
        <v>252</v>
      </c>
      <c r="F19" s="175" t="s">
        <v>251</v>
      </c>
      <c r="G19" s="175" t="s">
        <v>248</v>
      </c>
    </row>
    <row r="20" spans="2:7">
      <c r="B20" s="173" t="s">
        <v>243</v>
      </c>
      <c r="C20" s="173" t="s">
        <v>236</v>
      </c>
      <c r="D20" s="173" t="s">
        <v>245</v>
      </c>
      <c r="E20" s="175">
        <v>255</v>
      </c>
      <c r="F20" s="175" t="s">
        <v>249</v>
      </c>
      <c r="G20" s="175" t="s">
        <v>250</v>
      </c>
    </row>
    <row r="22" spans="2:7">
      <c r="E22" s="175"/>
      <c r="F22" s="175"/>
      <c r="G22" s="175"/>
    </row>
    <row r="23" spans="2:7">
      <c r="B23" s="173" t="s">
        <v>259</v>
      </c>
      <c r="E23" s="175" t="s">
        <v>248</v>
      </c>
      <c r="F23" s="175" t="s">
        <v>248</v>
      </c>
      <c r="G23" s="175" t="s">
        <v>248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I62"/>
  <sheetViews>
    <sheetView workbookViewId="0">
      <selection activeCell="AK18" sqref="AK18"/>
    </sheetView>
  </sheetViews>
  <sheetFormatPr baseColWidth="10" defaultRowHeight="11.25"/>
  <cols>
    <col min="1" max="1" width="8.42578125" style="143" customWidth="1"/>
    <col min="2" max="2" width="6.7109375" style="143" customWidth="1"/>
    <col min="3" max="34" width="3.5703125" style="143" customWidth="1"/>
    <col min="35" max="35" width="2.85546875" style="143" customWidth="1"/>
    <col min="36" max="16384" width="11.42578125" style="143"/>
  </cols>
  <sheetData>
    <row r="2" spans="1:35">
      <c r="C2" s="338" t="s">
        <v>145</v>
      </c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</row>
    <row r="3" spans="1:35">
      <c r="C3" s="148">
        <v>5</v>
      </c>
      <c r="D3" s="148">
        <v>10</v>
      </c>
      <c r="E3" s="148">
        <v>15</v>
      </c>
      <c r="F3" s="148">
        <v>20</v>
      </c>
      <c r="G3" s="148">
        <v>25</v>
      </c>
      <c r="H3" s="148">
        <v>30</v>
      </c>
      <c r="I3" s="148">
        <v>35</v>
      </c>
      <c r="J3" s="148">
        <v>40</v>
      </c>
      <c r="K3" s="148">
        <v>45</v>
      </c>
      <c r="L3" s="148">
        <v>50</v>
      </c>
      <c r="M3" s="148">
        <v>55</v>
      </c>
      <c r="N3" s="148">
        <v>60</v>
      </c>
      <c r="O3" s="148">
        <v>65</v>
      </c>
      <c r="P3" s="148">
        <v>70</v>
      </c>
      <c r="Q3" s="148">
        <v>75</v>
      </c>
      <c r="R3" s="148">
        <v>80</v>
      </c>
      <c r="S3" s="148">
        <v>85</v>
      </c>
      <c r="T3" s="148">
        <v>90</v>
      </c>
      <c r="U3" s="148">
        <v>95</v>
      </c>
      <c r="V3" s="148">
        <v>100</v>
      </c>
      <c r="W3" s="148">
        <v>105</v>
      </c>
      <c r="X3" s="148">
        <v>110</v>
      </c>
      <c r="Y3" s="148">
        <v>115</v>
      </c>
      <c r="Z3" s="148">
        <v>120</v>
      </c>
      <c r="AA3" s="148">
        <v>125</v>
      </c>
      <c r="AB3" s="148">
        <v>130</v>
      </c>
      <c r="AC3" s="148">
        <v>135</v>
      </c>
      <c r="AD3" s="148">
        <v>140</v>
      </c>
      <c r="AE3" s="148">
        <v>145</v>
      </c>
      <c r="AF3" s="148">
        <v>150</v>
      </c>
      <c r="AG3" s="148">
        <v>155</v>
      </c>
      <c r="AH3" s="148">
        <v>160</v>
      </c>
    </row>
    <row r="4" spans="1:35" ht="12" thickBot="1"/>
    <row r="5" spans="1:35">
      <c r="K5" s="339" t="s">
        <v>141</v>
      </c>
      <c r="L5" s="339"/>
      <c r="M5" s="339"/>
      <c r="N5" s="339"/>
      <c r="O5" s="339"/>
      <c r="P5" s="339"/>
    </row>
    <row r="6" spans="1:35">
      <c r="A6" s="143" t="s">
        <v>158</v>
      </c>
      <c r="B6" s="142" t="s">
        <v>140</v>
      </c>
      <c r="C6" s="146" t="s">
        <v>179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7" t="s">
        <v>176</v>
      </c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337" t="s">
        <v>177</v>
      </c>
      <c r="AB6" s="337"/>
      <c r="AC6" s="337"/>
      <c r="AD6" s="337"/>
      <c r="AE6" s="337"/>
      <c r="AF6" s="337"/>
      <c r="AG6" s="337"/>
      <c r="AH6" s="337"/>
    </row>
    <row r="7" spans="1:35">
      <c r="A7" s="143" t="s">
        <v>159</v>
      </c>
      <c r="B7" s="142"/>
    </row>
    <row r="8" spans="1:35">
      <c r="A8" s="142">
        <v>30</v>
      </c>
      <c r="B8" s="142">
        <v>140</v>
      </c>
      <c r="C8" s="143">
        <v>115</v>
      </c>
      <c r="D8" s="143">
        <v>90</v>
      </c>
      <c r="E8" s="143">
        <v>65</v>
      </c>
      <c r="F8" s="143">
        <v>50</v>
      </c>
      <c r="G8" s="143">
        <v>50</v>
      </c>
      <c r="H8" s="143">
        <v>50</v>
      </c>
      <c r="I8" s="143">
        <v>50</v>
      </c>
      <c r="J8" s="143">
        <v>50</v>
      </c>
      <c r="K8" s="149">
        <v>50</v>
      </c>
      <c r="L8" s="149">
        <v>50</v>
      </c>
      <c r="M8" s="149">
        <v>50</v>
      </c>
      <c r="N8" s="149">
        <v>50</v>
      </c>
      <c r="O8" s="150">
        <v>25</v>
      </c>
      <c r="P8" s="150">
        <v>0</v>
      </c>
      <c r="AI8" s="143">
        <v>25</v>
      </c>
    </row>
    <row r="9" spans="1:35">
      <c r="A9" s="142"/>
      <c r="B9" s="142"/>
    </row>
    <row r="10" spans="1:35">
      <c r="A10" s="142">
        <v>40</v>
      </c>
      <c r="B10" s="142">
        <v>140</v>
      </c>
      <c r="C10" s="143">
        <v>120</v>
      </c>
      <c r="D10" s="143">
        <v>100</v>
      </c>
      <c r="E10" s="143">
        <v>80</v>
      </c>
      <c r="F10" s="143">
        <v>60</v>
      </c>
      <c r="G10" s="143">
        <v>40</v>
      </c>
      <c r="H10" s="143">
        <v>40</v>
      </c>
      <c r="I10" s="143">
        <v>40</v>
      </c>
      <c r="J10" s="149">
        <v>40</v>
      </c>
      <c r="K10" s="149">
        <v>40</v>
      </c>
      <c r="L10" s="149">
        <v>40</v>
      </c>
      <c r="M10" s="149">
        <v>40</v>
      </c>
      <c r="N10" s="149">
        <v>40</v>
      </c>
      <c r="O10" s="150">
        <v>20</v>
      </c>
      <c r="P10" s="150">
        <v>0</v>
      </c>
      <c r="AI10" s="143">
        <v>20</v>
      </c>
    </row>
    <row r="11" spans="1:35">
      <c r="A11" s="142"/>
      <c r="B11" s="142"/>
    </row>
    <row r="12" spans="1:35">
      <c r="A12" s="142">
        <v>50</v>
      </c>
      <c r="B12" s="142">
        <v>140</v>
      </c>
      <c r="C12" s="143">
        <v>125</v>
      </c>
      <c r="D12" s="143">
        <v>110</v>
      </c>
      <c r="E12" s="143">
        <v>95</v>
      </c>
      <c r="F12" s="143">
        <v>80</v>
      </c>
      <c r="G12" s="143">
        <v>65</v>
      </c>
      <c r="H12" s="149">
        <v>60</v>
      </c>
      <c r="I12" s="149">
        <v>60</v>
      </c>
      <c r="J12" s="149">
        <v>60</v>
      </c>
      <c r="K12" s="149">
        <v>60</v>
      </c>
      <c r="L12" s="149">
        <v>60</v>
      </c>
      <c r="M12" s="149">
        <v>60</v>
      </c>
      <c r="N12" s="149">
        <v>60</v>
      </c>
      <c r="O12" s="150">
        <v>40</v>
      </c>
      <c r="P12" s="150">
        <v>20</v>
      </c>
      <c r="Q12" s="150">
        <v>0</v>
      </c>
      <c r="AI12" s="143">
        <v>15</v>
      </c>
    </row>
    <row r="13" spans="1:35">
      <c r="A13" s="142"/>
      <c r="B13" s="142"/>
    </row>
    <row r="14" spans="1:35">
      <c r="A14" s="142">
        <v>60</v>
      </c>
      <c r="B14" s="142">
        <v>140</v>
      </c>
      <c r="C14" s="143">
        <v>125</v>
      </c>
      <c r="D14" s="143">
        <v>110</v>
      </c>
      <c r="E14" s="143">
        <v>95</v>
      </c>
      <c r="F14" s="143">
        <v>80</v>
      </c>
      <c r="G14" s="149">
        <v>65</v>
      </c>
      <c r="H14" s="149">
        <v>60</v>
      </c>
      <c r="I14" s="149">
        <v>60</v>
      </c>
      <c r="J14" s="149">
        <v>60</v>
      </c>
      <c r="K14" s="149">
        <v>60</v>
      </c>
      <c r="L14" s="149">
        <v>60</v>
      </c>
      <c r="M14" s="149">
        <v>60</v>
      </c>
      <c r="N14" s="149">
        <v>60</v>
      </c>
      <c r="O14" s="150">
        <v>45</v>
      </c>
      <c r="P14" s="150">
        <v>30</v>
      </c>
      <c r="Q14" s="150">
        <v>15</v>
      </c>
      <c r="R14" s="150">
        <v>0</v>
      </c>
      <c r="AI14" s="143">
        <v>15</v>
      </c>
    </row>
    <row r="15" spans="1:35">
      <c r="A15" s="142"/>
      <c r="B15" s="142"/>
    </row>
    <row r="16" spans="1:35">
      <c r="A16" s="142">
        <v>70</v>
      </c>
      <c r="B16" s="142">
        <v>140</v>
      </c>
      <c r="C16" s="143">
        <v>138</v>
      </c>
      <c r="D16" s="143">
        <v>126</v>
      </c>
      <c r="E16" s="143">
        <v>114</v>
      </c>
      <c r="F16" s="149">
        <v>112</v>
      </c>
      <c r="G16" s="149">
        <v>100</v>
      </c>
      <c r="H16" s="149">
        <v>88</v>
      </c>
      <c r="I16" s="149">
        <v>76</v>
      </c>
      <c r="J16" s="149">
        <v>64</v>
      </c>
      <c r="K16" s="149">
        <v>60</v>
      </c>
      <c r="L16" s="149">
        <v>60</v>
      </c>
      <c r="M16" s="149">
        <v>60</v>
      </c>
      <c r="N16" s="149">
        <v>60</v>
      </c>
      <c r="O16" s="150">
        <v>48</v>
      </c>
      <c r="P16" s="150">
        <v>36</v>
      </c>
      <c r="Q16" s="150">
        <v>24</v>
      </c>
      <c r="R16" s="150">
        <v>12</v>
      </c>
      <c r="S16" s="150">
        <v>0</v>
      </c>
      <c r="AI16" s="143">
        <v>12</v>
      </c>
    </row>
    <row r="17" spans="1:35">
      <c r="A17" s="142"/>
      <c r="B17" s="142"/>
    </row>
    <row r="18" spans="1:35">
      <c r="A18" s="142">
        <v>80</v>
      </c>
      <c r="B18" s="142">
        <v>140</v>
      </c>
      <c r="C18" s="143">
        <v>130</v>
      </c>
      <c r="D18" s="143">
        <v>120</v>
      </c>
      <c r="E18" s="149">
        <v>110</v>
      </c>
      <c r="F18" s="149">
        <v>100</v>
      </c>
      <c r="G18" s="149">
        <v>90</v>
      </c>
      <c r="H18" s="149">
        <v>80</v>
      </c>
      <c r="I18" s="149">
        <v>70</v>
      </c>
      <c r="J18" s="149">
        <v>60</v>
      </c>
      <c r="K18" s="149">
        <v>60</v>
      </c>
      <c r="L18" s="149">
        <v>60</v>
      </c>
      <c r="M18" s="149">
        <v>60</v>
      </c>
      <c r="N18" s="149">
        <v>60</v>
      </c>
      <c r="O18" s="145">
        <v>50</v>
      </c>
      <c r="P18" s="145">
        <v>40</v>
      </c>
      <c r="Q18" s="145">
        <v>30</v>
      </c>
      <c r="R18" s="145">
        <v>20</v>
      </c>
      <c r="S18" s="145">
        <v>10</v>
      </c>
      <c r="T18" s="145">
        <v>0</v>
      </c>
      <c r="AI18" s="143">
        <v>10</v>
      </c>
    </row>
    <row r="19" spans="1:35">
      <c r="A19" s="142"/>
      <c r="B19" s="142"/>
    </row>
    <row r="20" spans="1:35">
      <c r="A20" s="142">
        <v>90</v>
      </c>
      <c r="B20" s="142">
        <v>140</v>
      </c>
      <c r="C20" s="143">
        <v>115</v>
      </c>
      <c r="D20" s="143">
        <v>90</v>
      </c>
      <c r="E20" s="143">
        <v>65</v>
      </c>
      <c r="F20" s="143">
        <v>50</v>
      </c>
      <c r="G20" s="143">
        <v>50</v>
      </c>
      <c r="H20" s="143">
        <v>50</v>
      </c>
      <c r="I20" s="143">
        <v>50</v>
      </c>
      <c r="J20" s="144">
        <v>50</v>
      </c>
      <c r="K20" s="144">
        <v>50</v>
      </c>
      <c r="L20" s="144">
        <v>50</v>
      </c>
      <c r="M20" s="144">
        <v>50</v>
      </c>
      <c r="N20" s="144">
        <v>50</v>
      </c>
      <c r="O20" s="144">
        <v>50</v>
      </c>
      <c r="P20" s="144">
        <v>50</v>
      </c>
      <c r="Q20" s="144">
        <v>50</v>
      </c>
      <c r="R20" s="144">
        <v>50</v>
      </c>
      <c r="S20" s="144">
        <v>50</v>
      </c>
      <c r="T20" s="144">
        <v>50</v>
      </c>
      <c r="U20" s="144">
        <v>50</v>
      </c>
      <c r="V20" s="144">
        <v>50</v>
      </c>
      <c r="W20" s="144">
        <v>50</v>
      </c>
      <c r="X20" s="144">
        <v>50</v>
      </c>
      <c r="Y20" s="144">
        <v>50</v>
      </c>
      <c r="Z20" s="144">
        <v>50</v>
      </c>
      <c r="AA20" s="145">
        <v>25</v>
      </c>
      <c r="AB20" s="145">
        <v>0</v>
      </c>
      <c r="AI20" s="143">
        <v>25</v>
      </c>
    </row>
    <row r="21" spans="1:35">
      <c r="A21" s="142"/>
      <c r="B21" s="142"/>
    </row>
    <row r="22" spans="1:35">
      <c r="A22" s="142">
        <v>100</v>
      </c>
      <c r="B22" s="142">
        <v>140</v>
      </c>
      <c r="C22" s="143">
        <v>115</v>
      </c>
      <c r="D22" s="143">
        <v>90</v>
      </c>
      <c r="E22" s="143">
        <v>65</v>
      </c>
      <c r="F22" s="143">
        <v>50</v>
      </c>
      <c r="G22" s="143">
        <v>50</v>
      </c>
      <c r="H22" s="144">
        <v>50</v>
      </c>
      <c r="I22" s="144">
        <v>50</v>
      </c>
      <c r="J22" s="144">
        <v>50</v>
      </c>
      <c r="K22" s="144">
        <v>50</v>
      </c>
      <c r="L22" s="144">
        <v>50</v>
      </c>
      <c r="M22" s="144">
        <v>50</v>
      </c>
      <c r="N22" s="144">
        <v>50</v>
      </c>
      <c r="O22" s="144">
        <v>50</v>
      </c>
      <c r="P22" s="144">
        <v>50</v>
      </c>
      <c r="Q22" s="144">
        <v>50</v>
      </c>
      <c r="R22" s="144">
        <v>50</v>
      </c>
      <c r="S22" s="144">
        <v>50</v>
      </c>
      <c r="T22" s="144">
        <v>50</v>
      </c>
      <c r="U22" s="144">
        <v>50</v>
      </c>
      <c r="V22" s="144">
        <v>50</v>
      </c>
      <c r="W22" s="144">
        <v>50</v>
      </c>
      <c r="X22" s="144">
        <v>50</v>
      </c>
      <c r="Y22" s="144">
        <v>50</v>
      </c>
      <c r="Z22" s="144">
        <v>50</v>
      </c>
      <c r="AA22" s="145">
        <v>25</v>
      </c>
      <c r="AB22" s="145">
        <v>0</v>
      </c>
      <c r="AI22" s="143">
        <v>25</v>
      </c>
    </row>
    <row r="23" spans="1:35">
      <c r="A23" s="142"/>
      <c r="B23" s="142"/>
    </row>
    <row r="24" spans="1:35">
      <c r="A24" s="142">
        <v>110</v>
      </c>
      <c r="B24" s="142">
        <v>140</v>
      </c>
      <c r="C24" s="143">
        <v>115</v>
      </c>
      <c r="D24" s="143">
        <v>90</v>
      </c>
      <c r="E24" s="143">
        <v>65</v>
      </c>
      <c r="F24" s="144">
        <v>50</v>
      </c>
      <c r="G24" s="144">
        <v>50</v>
      </c>
      <c r="H24" s="144">
        <v>50</v>
      </c>
      <c r="I24" s="144">
        <v>50</v>
      </c>
      <c r="J24" s="144">
        <v>50</v>
      </c>
      <c r="K24" s="144">
        <v>50</v>
      </c>
      <c r="L24" s="144">
        <v>50</v>
      </c>
      <c r="M24" s="144">
        <v>50</v>
      </c>
      <c r="N24" s="144">
        <v>50</v>
      </c>
      <c r="O24" s="144">
        <v>50</v>
      </c>
      <c r="P24" s="144">
        <v>50</v>
      </c>
      <c r="Q24" s="144">
        <v>50</v>
      </c>
      <c r="R24" s="144">
        <v>50</v>
      </c>
      <c r="S24" s="144">
        <v>50</v>
      </c>
      <c r="T24" s="144">
        <v>50</v>
      </c>
      <c r="U24" s="144">
        <v>50</v>
      </c>
      <c r="V24" s="144">
        <v>50</v>
      </c>
      <c r="W24" s="144">
        <v>50</v>
      </c>
      <c r="X24" s="144">
        <v>50</v>
      </c>
      <c r="Y24" s="144">
        <v>50</v>
      </c>
      <c r="Z24" s="144">
        <v>50</v>
      </c>
      <c r="AA24" s="145">
        <v>25</v>
      </c>
      <c r="AB24" s="145">
        <v>0</v>
      </c>
      <c r="AI24" s="143">
        <v>25</v>
      </c>
    </row>
    <row r="25" spans="1:35">
      <c r="A25" s="142"/>
      <c r="B25" s="142"/>
    </row>
    <row r="26" spans="1:35">
      <c r="A26" s="142">
        <v>120</v>
      </c>
      <c r="B26" s="142">
        <v>140</v>
      </c>
      <c r="C26" s="143">
        <v>115</v>
      </c>
      <c r="D26" s="144">
        <v>90</v>
      </c>
      <c r="E26" s="144">
        <v>65</v>
      </c>
      <c r="F26" s="144">
        <v>50</v>
      </c>
      <c r="G26" s="144">
        <v>50</v>
      </c>
      <c r="H26" s="144">
        <v>50</v>
      </c>
      <c r="I26" s="144">
        <v>50</v>
      </c>
      <c r="J26" s="144">
        <v>50</v>
      </c>
      <c r="K26" s="144">
        <v>50</v>
      </c>
      <c r="L26" s="144">
        <v>50</v>
      </c>
      <c r="M26" s="144">
        <v>50</v>
      </c>
      <c r="N26" s="144">
        <v>50</v>
      </c>
      <c r="O26" s="144">
        <v>50</v>
      </c>
      <c r="P26" s="144">
        <v>50</v>
      </c>
      <c r="Q26" s="144">
        <v>50</v>
      </c>
      <c r="R26" s="144">
        <v>50</v>
      </c>
      <c r="S26" s="144">
        <v>50</v>
      </c>
      <c r="T26" s="144">
        <v>50</v>
      </c>
      <c r="U26" s="144">
        <v>50</v>
      </c>
      <c r="V26" s="144">
        <v>50</v>
      </c>
      <c r="W26" s="144">
        <v>50</v>
      </c>
      <c r="X26" s="144">
        <v>50</v>
      </c>
      <c r="Y26" s="144">
        <v>50</v>
      </c>
      <c r="Z26" s="144">
        <v>50</v>
      </c>
      <c r="AA26" s="145">
        <v>25</v>
      </c>
      <c r="AB26" s="145">
        <v>0</v>
      </c>
      <c r="AI26" s="143">
        <v>25</v>
      </c>
    </row>
    <row r="27" spans="1:35">
      <c r="A27" s="142"/>
      <c r="B27" s="142"/>
      <c r="C27" s="142"/>
      <c r="D27" s="142"/>
    </row>
    <row r="28" spans="1:35">
      <c r="A28" s="142">
        <v>130</v>
      </c>
      <c r="B28" s="142">
        <v>140</v>
      </c>
      <c r="C28" s="143">
        <v>125</v>
      </c>
      <c r="D28" s="144">
        <v>110</v>
      </c>
      <c r="E28" s="144">
        <v>95</v>
      </c>
      <c r="F28" s="144">
        <v>80</v>
      </c>
      <c r="G28" s="144">
        <v>75</v>
      </c>
      <c r="H28" s="144">
        <v>60</v>
      </c>
      <c r="I28" s="144">
        <v>60</v>
      </c>
      <c r="J28" s="144">
        <v>60</v>
      </c>
      <c r="K28" s="144">
        <v>60</v>
      </c>
      <c r="L28" s="144">
        <v>60</v>
      </c>
      <c r="M28" s="144">
        <v>60</v>
      </c>
      <c r="N28" s="144">
        <v>60</v>
      </c>
      <c r="O28" s="144">
        <v>60</v>
      </c>
      <c r="P28" s="144">
        <v>60</v>
      </c>
      <c r="Q28" s="144">
        <v>60</v>
      </c>
      <c r="R28" s="144">
        <v>60</v>
      </c>
      <c r="S28" s="144">
        <v>60</v>
      </c>
      <c r="T28" s="144">
        <v>60</v>
      </c>
      <c r="U28" s="144">
        <v>60</v>
      </c>
      <c r="V28" s="144">
        <v>60</v>
      </c>
      <c r="W28" s="144">
        <v>60</v>
      </c>
      <c r="X28" s="144">
        <v>60</v>
      </c>
      <c r="Y28" s="144">
        <v>60</v>
      </c>
      <c r="Z28" s="144">
        <v>60</v>
      </c>
      <c r="AA28" s="145">
        <v>45</v>
      </c>
      <c r="AB28" s="145">
        <v>30</v>
      </c>
      <c r="AC28" s="145">
        <v>15</v>
      </c>
      <c r="AD28" s="145">
        <v>0</v>
      </c>
      <c r="AI28" s="143">
        <v>15</v>
      </c>
    </row>
    <row r="29" spans="1:35">
      <c r="A29" s="142"/>
      <c r="B29" s="142"/>
    </row>
    <row r="30" spans="1:35">
      <c r="A30" s="142">
        <v>140</v>
      </c>
      <c r="B30" s="142">
        <v>140</v>
      </c>
      <c r="C30" s="143">
        <v>130</v>
      </c>
      <c r="D30" s="144">
        <v>120</v>
      </c>
      <c r="E30" s="144">
        <v>110</v>
      </c>
      <c r="F30" s="144">
        <v>100</v>
      </c>
      <c r="G30" s="144">
        <v>90</v>
      </c>
      <c r="H30" s="144">
        <v>80</v>
      </c>
      <c r="I30" s="144">
        <v>70</v>
      </c>
      <c r="J30" s="144">
        <v>60</v>
      </c>
      <c r="K30" s="144">
        <v>60</v>
      </c>
      <c r="L30" s="144">
        <v>60</v>
      </c>
      <c r="M30" s="144">
        <v>60</v>
      </c>
      <c r="N30" s="144">
        <v>60</v>
      </c>
      <c r="O30" s="144">
        <v>60</v>
      </c>
      <c r="P30" s="144">
        <v>60</v>
      </c>
      <c r="Q30" s="144">
        <v>60</v>
      </c>
      <c r="R30" s="144">
        <v>60</v>
      </c>
      <c r="S30" s="144">
        <v>60</v>
      </c>
      <c r="T30" s="144">
        <v>60</v>
      </c>
      <c r="U30" s="144">
        <v>60</v>
      </c>
      <c r="V30" s="144">
        <v>60</v>
      </c>
      <c r="W30" s="144">
        <v>60</v>
      </c>
      <c r="X30" s="144">
        <v>60</v>
      </c>
      <c r="Y30" s="144">
        <v>60</v>
      </c>
      <c r="Z30" s="144">
        <v>60</v>
      </c>
      <c r="AA30" s="145">
        <v>50</v>
      </c>
      <c r="AB30" s="145">
        <v>40</v>
      </c>
      <c r="AC30" s="145">
        <v>30</v>
      </c>
      <c r="AD30" s="145">
        <v>20</v>
      </c>
      <c r="AE30" s="145">
        <v>10</v>
      </c>
      <c r="AF30" s="145">
        <v>0</v>
      </c>
      <c r="AI30" s="143">
        <v>10</v>
      </c>
    </row>
    <row r="31" spans="1:35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</row>
    <row r="32" spans="1:35">
      <c r="A32" s="142"/>
      <c r="B32" s="142"/>
    </row>
    <row r="33" spans="1:35">
      <c r="C33" s="338" t="s">
        <v>145</v>
      </c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</row>
    <row r="34" spans="1:35" ht="12" thickBot="1">
      <c r="C34" s="148">
        <v>5</v>
      </c>
      <c r="D34" s="148">
        <v>10</v>
      </c>
      <c r="E34" s="148">
        <v>15</v>
      </c>
      <c r="F34" s="148">
        <v>20</v>
      </c>
      <c r="G34" s="148">
        <v>25</v>
      </c>
      <c r="H34" s="148">
        <v>30</v>
      </c>
      <c r="I34" s="148">
        <v>35</v>
      </c>
      <c r="J34" s="148">
        <v>40</v>
      </c>
      <c r="K34" s="148">
        <v>45</v>
      </c>
      <c r="L34" s="148">
        <v>50</v>
      </c>
      <c r="M34" s="148">
        <v>55</v>
      </c>
      <c r="N34" s="148">
        <v>60</v>
      </c>
      <c r="O34" s="148">
        <v>65</v>
      </c>
      <c r="P34" s="148">
        <v>70</v>
      </c>
      <c r="Q34" s="148">
        <v>75</v>
      </c>
      <c r="R34" s="148">
        <v>80</v>
      </c>
      <c r="S34" s="148">
        <v>85</v>
      </c>
      <c r="T34" s="148">
        <v>90</v>
      </c>
      <c r="U34" s="148">
        <v>95</v>
      </c>
      <c r="V34" s="148">
        <v>100</v>
      </c>
      <c r="W34" s="148">
        <v>105</v>
      </c>
      <c r="X34" s="148">
        <v>110</v>
      </c>
      <c r="Y34" s="148">
        <v>115</v>
      </c>
      <c r="Z34" s="148">
        <v>120</v>
      </c>
      <c r="AA34" s="148">
        <v>125</v>
      </c>
      <c r="AB34" s="148">
        <v>130</v>
      </c>
      <c r="AC34" s="148">
        <v>135</v>
      </c>
      <c r="AD34" s="148">
        <v>140</v>
      </c>
      <c r="AE34" s="148">
        <v>145</v>
      </c>
      <c r="AF34" s="148">
        <v>150</v>
      </c>
      <c r="AG34" s="148">
        <v>155</v>
      </c>
      <c r="AH34" s="148">
        <v>160</v>
      </c>
    </row>
    <row r="35" spans="1:35">
      <c r="U35" s="339" t="s">
        <v>141</v>
      </c>
      <c r="V35" s="339"/>
      <c r="W35" s="339"/>
      <c r="X35" s="339"/>
      <c r="Y35" s="339"/>
      <c r="Z35" s="339"/>
    </row>
    <row r="37" spans="1:35">
      <c r="A37" s="143" t="s">
        <v>144</v>
      </c>
      <c r="B37" s="142" t="s">
        <v>140</v>
      </c>
      <c r="C37" s="146" t="s">
        <v>139</v>
      </c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7" t="s">
        <v>176</v>
      </c>
      <c r="Z37" s="147"/>
      <c r="AA37" s="337" t="s">
        <v>178</v>
      </c>
      <c r="AB37" s="337"/>
      <c r="AC37" s="337"/>
      <c r="AD37" s="337"/>
      <c r="AE37" s="337"/>
      <c r="AF37" s="337"/>
      <c r="AG37" s="337"/>
      <c r="AH37" s="337"/>
    </row>
    <row r="39" spans="1:35">
      <c r="A39" s="142">
        <v>30</v>
      </c>
      <c r="B39" s="142">
        <v>140</v>
      </c>
      <c r="C39" s="143">
        <v>115</v>
      </c>
      <c r="D39" s="143">
        <v>90</v>
      </c>
      <c r="E39" s="143">
        <v>65</v>
      </c>
      <c r="F39" s="143">
        <v>50</v>
      </c>
      <c r="G39" s="143">
        <v>50</v>
      </c>
      <c r="H39" s="143">
        <v>50</v>
      </c>
      <c r="I39" s="143">
        <v>50</v>
      </c>
      <c r="J39" s="143">
        <v>50</v>
      </c>
      <c r="K39" s="143">
        <v>50</v>
      </c>
      <c r="L39" s="143">
        <v>50</v>
      </c>
      <c r="M39" s="143">
        <v>50</v>
      </c>
      <c r="N39" s="143">
        <v>50</v>
      </c>
      <c r="O39" s="143">
        <v>50</v>
      </c>
      <c r="P39" s="143">
        <v>50</v>
      </c>
      <c r="Q39" s="143">
        <v>50</v>
      </c>
      <c r="R39" s="143">
        <v>50</v>
      </c>
      <c r="S39" s="143">
        <v>50</v>
      </c>
      <c r="T39" s="143">
        <v>50</v>
      </c>
      <c r="U39" s="149">
        <v>50</v>
      </c>
      <c r="V39" s="149">
        <v>50</v>
      </c>
      <c r="W39" s="149">
        <v>50</v>
      </c>
      <c r="X39" s="149">
        <v>50</v>
      </c>
      <c r="Y39" s="150">
        <v>25</v>
      </c>
      <c r="Z39" s="150">
        <v>0</v>
      </c>
      <c r="AI39" s="143">
        <v>25</v>
      </c>
    </row>
    <row r="40" spans="1:35">
      <c r="A40" s="142"/>
      <c r="B40" s="142"/>
    </row>
    <row r="41" spans="1:35">
      <c r="A41" s="142">
        <v>40</v>
      </c>
      <c r="B41" s="142">
        <v>140</v>
      </c>
      <c r="C41" s="143">
        <v>120</v>
      </c>
      <c r="D41" s="143">
        <v>100</v>
      </c>
      <c r="E41" s="143">
        <v>80</v>
      </c>
      <c r="F41" s="143">
        <v>60</v>
      </c>
      <c r="G41" s="143">
        <v>40</v>
      </c>
      <c r="H41" s="143">
        <v>40</v>
      </c>
      <c r="I41" s="143">
        <v>40</v>
      </c>
      <c r="J41" s="143">
        <v>40</v>
      </c>
      <c r="K41" s="143">
        <v>40</v>
      </c>
      <c r="L41" s="143">
        <v>40</v>
      </c>
      <c r="M41" s="143">
        <v>40</v>
      </c>
      <c r="N41" s="143">
        <v>40</v>
      </c>
      <c r="O41" s="143">
        <v>40</v>
      </c>
      <c r="P41" s="143">
        <v>40</v>
      </c>
      <c r="Q41" s="143">
        <v>40</v>
      </c>
      <c r="R41" s="143">
        <v>40</v>
      </c>
      <c r="S41" s="149">
        <v>40</v>
      </c>
      <c r="T41" s="149">
        <v>40</v>
      </c>
      <c r="U41" s="149">
        <v>40</v>
      </c>
      <c r="V41" s="149">
        <v>40</v>
      </c>
      <c r="W41" s="149">
        <v>40</v>
      </c>
      <c r="X41" s="149">
        <v>40</v>
      </c>
      <c r="Y41" s="150">
        <v>20</v>
      </c>
      <c r="Z41" s="150">
        <v>0</v>
      </c>
      <c r="AI41" s="143">
        <v>20</v>
      </c>
    </row>
    <row r="42" spans="1:35">
      <c r="A42" s="142"/>
      <c r="B42" s="142"/>
    </row>
    <row r="43" spans="1:35">
      <c r="A43" s="142">
        <v>50</v>
      </c>
      <c r="B43" s="142">
        <v>140</v>
      </c>
      <c r="C43" s="143">
        <v>120</v>
      </c>
      <c r="D43" s="143">
        <v>100</v>
      </c>
      <c r="E43" s="143">
        <v>80</v>
      </c>
      <c r="F43" s="143">
        <v>60</v>
      </c>
      <c r="G43" s="143">
        <v>60</v>
      </c>
      <c r="H43" s="143">
        <v>60</v>
      </c>
      <c r="I43" s="143">
        <v>60</v>
      </c>
      <c r="J43" s="143">
        <v>60</v>
      </c>
      <c r="K43" s="143">
        <v>60</v>
      </c>
      <c r="L43" s="143">
        <v>60</v>
      </c>
      <c r="M43" s="143">
        <v>60</v>
      </c>
      <c r="N43" s="143">
        <v>60</v>
      </c>
      <c r="O43" s="143">
        <v>60</v>
      </c>
      <c r="P43" s="143">
        <v>60</v>
      </c>
      <c r="Q43" s="143">
        <v>60</v>
      </c>
      <c r="R43" s="149">
        <v>60</v>
      </c>
      <c r="S43" s="149">
        <v>60</v>
      </c>
      <c r="T43" s="149">
        <v>60</v>
      </c>
      <c r="U43" s="149">
        <v>60</v>
      </c>
      <c r="V43" s="149">
        <v>60</v>
      </c>
      <c r="W43" s="149">
        <v>60</v>
      </c>
      <c r="X43" s="149">
        <v>60</v>
      </c>
      <c r="Y43" s="150">
        <v>40</v>
      </c>
      <c r="Z43" s="150">
        <v>20</v>
      </c>
      <c r="AA43" s="150">
        <v>0</v>
      </c>
      <c r="AI43" s="143">
        <v>20</v>
      </c>
    </row>
    <row r="44" spans="1:35">
      <c r="A44" s="142"/>
      <c r="B44" s="142"/>
    </row>
    <row r="45" spans="1:35">
      <c r="A45" s="142">
        <v>60</v>
      </c>
      <c r="B45" s="142">
        <v>140</v>
      </c>
      <c r="C45" s="143">
        <v>125</v>
      </c>
      <c r="D45" s="143">
        <v>110</v>
      </c>
      <c r="E45" s="143">
        <v>95</v>
      </c>
      <c r="F45" s="143">
        <v>80</v>
      </c>
      <c r="G45" s="143">
        <v>65</v>
      </c>
      <c r="H45" s="143">
        <v>60</v>
      </c>
      <c r="I45" s="143">
        <v>60</v>
      </c>
      <c r="J45" s="143">
        <v>60</v>
      </c>
      <c r="K45" s="143">
        <v>60</v>
      </c>
      <c r="L45" s="143">
        <v>60</v>
      </c>
      <c r="M45" s="143">
        <v>60</v>
      </c>
      <c r="N45" s="143">
        <v>60</v>
      </c>
      <c r="O45" s="143">
        <v>60</v>
      </c>
      <c r="P45" s="143">
        <v>60</v>
      </c>
      <c r="Q45" s="149">
        <v>60</v>
      </c>
      <c r="R45" s="149">
        <v>60</v>
      </c>
      <c r="S45" s="149">
        <v>60</v>
      </c>
      <c r="T45" s="149">
        <v>60</v>
      </c>
      <c r="U45" s="149">
        <v>60</v>
      </c>
      <c r="V45" s="149">
        <v>60</v>
      </c>
      <c r="W45" s="149">
        <v>60</v>
      </c>
      <c r="X45" s="149">
        <v>60</v>
      </c>
      <c r="Y45" s="150">
        <v>45</v>
      </c>
      <c r="Z45" s="150">
        <v>30</v>
      </c>
      <c r="AA45" s="150">
        <v>15</v>
      </c>
      <c r="AB45" s="150">
        <v>0</v>
      </c>
      <c r="AI45" s="143">
        <v>15</v>
      </c>
    </row>
    <row r="46" spans="1:35">
      <c r="A46" s="142"/>
      <c r="B46" s="142"/>
    </row>
    <row r="47" spans="1:35">
      <c r="A47" s="142">
        <v>70</v>
      </c>
      <c r="B47" s="142">
        <v>140</v>
      </c>
      <c r="C47" s="143">
        <v>138</v>
      </c>
      <c r="D47" s="143">
        <v>126</v>
      </c>
      <c r="E47" s="143">
        <v>114</v>
      </c>
      <c r="F47" s="143">
        <v>112</v>
      </c>
      <c r="G47" s="143">
        <v>100</v>
      </c>
      <c r="H47" s="143">
        <v>88</v>
      </c>
      <c r="I47" s="143">
        <v>76</v>
      </c>
      <c r="J47" s="143">
        <v>64</v>
      </c>
      <c r="K47" s="143">
        <v>60</v>
      </c>
      <c r="L47" s="143">
        <v>60</v>
      </c>
      <c r="M47" s="143">
        <v>60</v>
      </c>
      <c r="N47" s="143">
        <v>60</v>
      </c>
      <c r="O47" s="143">
        <v>60</v>
      </c>
      <c r="P47" s="149">
        <v>60</v>
      </c>
      <c r="Q47" s="149">
        <v>60</v>
      </c>
      <c r="R47" s="149">
        <v>60</v>
      </c>
      <c r="S47" s="149">
        <v>60</v>
      </c>
      <c r="T47" s="149">
        <v>60</v>
      </c>
      <c r="U47" s="149">
        <v>60</v>
      </c>
      <c r="V47" s="149">
        <v>60</v>
      </c>
      <c r="W47" s="149">
        <v>60</v>
      </c>
      <c r="X47" s="149">
        <v>60</v>
      </c>
      <c r="Y47" s="150">
        <v>48</v>
      </c>
      <c r="Z47" s="150">
        <v>36</v>
      </c>
      <c r="AA47" s="150">
        <v>24</v>
      </c>
      <c r="AB47" s="150">
        <v>12</v>
      </c>
      <c r="AC47" s="150">
        <v>0</v>
      </c>
      <c r="AI47" s="143">
        <v>12</v>
      </c>
    </row>
    <row r="48" spans="1:35">
      <c r="A48" s="142"/>
      <c r="B48" s="142"/>
    </row>
    <row r="49" spans="1:35">
      <c r="A49" s="142">
        <v>80</v>
      </c>
      <c r="B49" s="142">
        <v>140</v>
      </c>
      <c r="C49" s="143">
        <v>130</v>
      </c>
      <c r="D49" s="143">
        <v>120</v>
      </c>
      <c r="E49" s="143">
        <v>110</v>
      </c>
      <c r="F49" s="143">
        <v>100</v>
      </c>
      <c r="G49" s="143">
        <v>90</v>
      </c>
      <c r="H49" s="143">
        <v>80</v>
      </c>
      <c r="I49" s="143">
        <v>70</v>
      </c>
      <c r="J49" s="143">
        <v>60</v>
      </c>
      <c r="K49" s="143">
        <v>60</v>
      </c>
      <c r="L49" s="143">
        <v>60</v>
      </c>
      <c r="M49" s="143">
        <v>60</v>
      </c>
      <c r="N49" s="143">
        <v>60</v>
      </c>
      <c r="O49" s="149">
        <v>60</v>
      </c>
      <c r="P49" s="149">
        <v>60</v>
      </c>
      <c r="Q49" s="149">
        <v>60</v>
      </c>
      <c r="R49" s="149">
        <v>60</v>
      </c>
      <c r="S49" s="149">
        <v>60</v>
      </c>
      <c r="T49" s="149">
        <v>60</v>
      </c>
      <c r="U49" s="149">
        <v>60</v>
      </c>
      <c r="V49" s="149">
        <v>60</v>
      </c>
      <c r="W49" s="149">
        <v>60</v>
      </c>
      <c r="X49" s="149">
        <v>60</v>
      </c>
      <c r="Y49" s="145">
        <v>50</v>
      </c>
      <c r="Z49" s="145">
        <v>40</v>
      </c>
      <c r="AA49" s="145">
        <v>30</v>
      </c>
      <c r="AB49" s="145">
        <v>20</v>
      </c>
      <c r="AC49" s="145">
        <v>10</v>
      </c>
      <c r="AD49" s="145">
        <v>0</v>
      </c>
      <c r="AI49" s="143">
        <v>10</v>
      </c>
    </row>
    <row r="50" spans="1:35">
      <c r="A50" s="142"/>
      <c r="B50" s="142"/>
    </row>
    <row r="51" spans="1:35">
      <c r="A51" s="142">
        <v>90</v>
      </c>
      <c r="B51" s="142">
        <v>140</v>
      </c>
      <c r="C51" s="143">
        <v>115</v>
      </c>
      <c r="D51" s="143">
        <v>90</v>
      </c>
      <c r="E51" s="143">
        <v>65</v>
      </c>
      <c r="F51" s="143">
        <v>50</v>
      </c>
      <c r="G51" s="143">
        <v>50</v>
      </c>
      <c r="H51" s="143">
        <v>50</v>
      </c>
      <c r="I51" s="143">
        <v>50</v>
      </c>
      <c r="J51" s="144">
        <v>50</v>
      </c>
      <c r="K51" s="144">
        <v>50</v>
      </c>
      <c r="L51" s="144">
        <v>50</v>
      </c>
      <c r="M51" s="144">
        <v>50</v>
      </c>
      <c r="N51" s="144">
        <v>50</v>
      </c>
      <c r="O51" s="144">
        <v>50</v>
      </c>
      <c r="P51" s="144">
        <v>50</v>
      </c>
      <c r="Q51" s="144">
        <v>50</v>
      </c>
      <c r="R51" s="144">
        <v>50</v>
      </c>
      <c r="S51" s="144">
        <v>50</v>
      </c>
      <c r="T51" s="144">
        <v>50</v>
      </c>
      <c r="U51" s="144">
        <v>50</v>
      </c>
      <c r="V51" s="144">
        <v>50</v>
      </c>
      <c r="W51" s="144">
        <v>50</v>
      </c>
      <c r="X51" s="144">
        <v>50</v>
      </c>
      <c r="Y51" s="144">
        <v>50</v>
      </c>
      <c r="Z51" s="144">
        <v>50</v>
      </c>
      <c r="AA51" s="145">
        <v>25</v>
      </c>
      <c r="AB51" s="145">
        <v>0</v>
      </c>
      <c r="AI51" s="143">
        <v>25</v>
      </c>
    </row>
    <row r="52" spans="1:35">
      <c r="A52" s="142"/>
      <c r="B52" s="142"/>
    </row>
    <row r="53" spans="1:35">
      <c r="A53" s="142">
        <v>100</v>
      </c>
      <c r="B53" s="142">
        <v>140</v>
      </c>
      <c r="C53" s="143">
        <v>115</v>
      </c>
      <c r="D53" s="143">
        <v>90</v>
      </c>
      <c r="E53" s="143">
        <v>65</v>
      </c>
      <c r="F53" s="143">
        <v>50</v>
      </c>
      <c r="G53" s="143">
        <v>50</v>
      </c>
      <c r="H53" s="144">
        <v>50</v>
      </c>
      <c r="I53" s="144">
        <v>50</v>
      </c>
      <c r="J53" s="144">
        <v>50</v>
      </c>
      <c r="K53" s="144">
        <v>50</v>
      </c>
      <c r="L53" s="144">
        <v>50</v>
      </c>
      <c r="M53" s="144">
        <v>50</v>
      </c>
      <c r="N53" s="144">
        <v>50</v>
      </c>
      <c r="O53" s="144">
        <v>50</v>
      </c>
      <c r="P53" s="144">
        <v>50</v>
      </c>
      <c r="Q53" s="144">
        <v>50</v>
      </c>
      <c r="R53" s="144">
        <v>50</v>
      </c>
      <c r="S53" s="144">
        <v>50</v>
      </c>
      <c r="T53" s="144">
        <v>50</v>
      </c>
      <c r="U53" s="144">
        <v>50</v>
      </c>
      <c r="V53" s="144">
        <v>50</v>
      </c>
      <c r="W53" s="144">
        <v>50</v>
      </c>
      <c r="X53" s="144">
        <v>50</v>
      </c>
      <c r="Y53" s="144">
        <v>50</v>
      </c>
      <c r="Z53" s="144">
        <v>50</v>
      </c>
      <c r="AA53" s="145">
        <v>25</v>
      </c>
      <c r="AB53" s="145">
        <v>0</v>
      </c>
      <c r="AI53" s="143">
        <v>25</v>
      </c>
    </row>
    <row r="54" spans="1:35">
      <c r="A54" s="142"/>
      <c r="B54" s="142"/>
    </row>
    <row r="55" spans="1:35">
      <c r="A55" s="142">
        <v>110</v>
      </c>
      <c r="B55" s="142">
        <v>140</v>
      </c>
      <c r="C55" s="143">
        <v>115</v>
      </c>
      <c r="D55" s="143">
        <v>90</v>
      </c>
      <c r="E55" s="143">
        <v>65</v>
      </c>
      <c r="F55" s="144">
        <v>50</v>
      </c>
      <c r="G55" s="144">
        <v>50</v>
      </c>
      <c r="H55" s="144">
        <v>50</v>
      </c>
      <c r="I55" s="144">
        <v>50</v>
      </c>
      <c r="J55" s="144">
        <v>50</v>
      </c>
      <c r="K55" s="144">
        <v>50</v>
      </c>
      <c r="L55" s="144">
        <v>50</v>
      </c>
      <c r="M55" s="144">
        <v>50</v>
      </c>
      <c r="N55" s="144">
        <v>50</v>
      </c>
      <c r="O55" s="144">
        <v>50</v>
      </c>
      <c r="P55" s="144">
        <v>50</v>
      </c>
      <c r="Q55" s="144">
        <v>50</v>
      </c>
      <c r="R55" s="144">
        <v>50</v>
      </c>
      <c r="S55" s="144">
        <v>50</v>
      </c>
      <c r="T55" s="144">
        <v>50</v>
      </c>
      <c r="U55" s="144">
        <v>50</v>
      </c>
      <c r="V55" s="144">
        <v>50</v>
      </c>
      <c r="W55" s="144">
        <v>50</v>
      </c>
      <c r="X55" s="144">
        <v>50</v>
      </c>
      <c r="Y55" s="144">
        <v>50</v>
      </c>
      <c r="Z55" s="144">
        <v>50</v>
      </c>
      <c r="AA55" s="145">
        <v>25</v>
      </c>
      <c r="AB55" s="145">
        <v>0</v>
      </c>
      <c r="AI55" s="143">
        <v>25</v>
      </c>
    </row>
    <row r="56" spans="1:35">
      <c r="A56" s="142"/>
      <c r="B56" s="142"/>
    </row>
    <row r="57" spans="1:35">
      <c r="A57" s="142">
        <v>120</v>
      </c>
      <c r="B57" s="142">
        <v>140</v>
      </c>
      <c r="C57" s="143">
        <v>115</v>
      </c>
      <c r="D57" s="144">
        <v>90</v>
      </c>
      <c r="E57" s="144">
        <v>65</v>
      </c>
      <c r="F57" s="144">
        <v>50</v>
      </c>
      <c r="G57" s="144">
        <v>50</v>
      </c>
      <c r="H57" s="144">
        <v>50</v>
      </c>
      <c r="I57" s="144">
        <v>50</v>
      </c>
      <c r="J57" s="144">
        <v>50</v>
      </c>
      <c r="K57" s="144">
        <v>50</v>
      </c>
      <c r="L57" s="144">
        <v>50</v>
      </c>
      <c r="M57" s="144">
        <v>50</v>
      </c>
      <c r="N57" s="144">
        <v>50</v>
      </c>
      <c r="O57" s="144">
        <v>50</v>
      </c>
      <c r="P57" s="144">
        <v>50</v>
      </c>
      <c r="Q57" s="144">
        <v>50</v>
      </c>
      <c r="R57" s="144">
        <v>50</v>
      </c>
      <c r="S57" s="144">
        <v>50</v>
      </c>
      <c r="T57" s="144">
        <v>50</v>
      </c>
      <c r="U57" s="144">
        <v>50</v>
      </c>
      <c r="V57" s="144">
        <v>50</v>
      </c>
      <c r="W57" s="144">
        <v>50</v>
      </c>
      <c r="X57" s="144">
        <v>50</v>
      </c>
      <c r="Y57" s="144">
        <v>50</v>
      </c>
      <c r="Z57" s="144">
        <v>50</v>
      </c>
      <c r="AA57" s="145">
        <v>25</v>
      </c>
      <c r="AB57" s="145">
        <v>0</v>
      </c>
      <c r="AI57" s="143">
        <v>25</v>
      </c>
    </row>
    <row r="58" spans="1:35">
      <c r="A58" s="142"/>
      <c r="B58" s="142"/>
      <c r="C58" s="142"/>
      <c r="D58" s="142"/>
    </row>
    <row r="59" spans="1:35">
      <c r="A59" s="142">
        <v>130</v>
      </c>
      <c r="B59" s="142">
        <v>140</v>
      </c>
      <c r="C59" s="143">
        <v>125</v>
      </c>
      <c r="D59" s="144">
        <v>110</v>
      </c>
      <c r="E59" s="144">
        <v>95</v>
      </c>
      <c r="F59" s="144">
        <v>80</v>
      </c>
      <c r="G59" s="144">
        <v>75</v>
      </c>
      <c r="H59" s="144">
        <v>60</v>
      </c>
      <c r="I59" s="144">
        <v>60</v>
      </c>
      <c r="J59" s="144">
        <v>60</v>
      </c>
      <c r="K59" s="144">
        <v>60</v>
      </c>
      <c r="L59" s="144">
        <v>60</v>
      </c>
      <c r="M59" s="144">
        <v>60</v>
      </c>
      <c r="N59" s="144">
        <v>60</v>
      </c>
      <c r="O59" s="144">
        <v>60</v>
      </c>
      <c r="P59" s="144">
        <v>60</v>
      </c>
      <c r="Q59" s="144">
        <v>60</v>
      </c>
      <c r="R59" s="144">
        <v>60</v>
      </c>
      <c r="S59" s="144">
        <v>60</v>
      </c>
      <c r="T59" s="144">
        <v>60</v>
      </c>
      <c r="U59" s="144">
        <v>60</v>
      </c>
      <c r="V59" s="144">
        <v>60</v>
      </c>
      <c r="W59" s="144">
        <v>60</v>
      </c>
      <c r="X59" s="144">
        <v>60</v>
      </c>
      <c r="Y59" s="144">
        <v>60</v>
      </c>
      <c r="Z59" s="144">
        <v>60</v>
      </c>
      <c r="AA59" s="145">
        <v>45</v>
      </c>
      <c r="AB59" s="145">
        <v>30</v>
      </c>
      <c r="AC59" s="145">
        <v>15</v>
      </c>
      <c r="AD59" s="145">
        <v>0</v>
      </c>
      <c r="AI59" s="143">
        <v>15</v>
      </c>
    </row>
    <row r="60" spans="1:35">
      <c r="A60" s="142"/>
      <c r="B60" s="142"/>
    </row>
    <row r="61" spans="1:35">
      <c r="A61" s="142">
        <v>140</v>
      </c>
      <c r="B61" s="142">
        <v>140</v>
      </c>
      <c r="C61" s="143">
        <v>130</v>
      </c>
      <c r="D61" s="144">
        <v>120</v>
      </c>
      <c r="E61" s="144">
        <v>110</v>
      </c>
      <c r="F61" s="144">
        <v>100</v>
      </c>
      <c r="G61" s="144">
        <v>90</v>
      </c>
      <c r="H61" s="144">
        <v>80</v>
      </c>
      <c r="I61" s="144">
        <v>70</v>
      </c>
      <c r="J61" s="144">
        <v>60</v>
      </c>
      <c r="K61" s="144">
        <v>60</v>
      </c>
      <c r="L61" s="144">
        <v>60</v>
      </c>
      <c r="M61" s="144">
        <v>60</v>
      </c>
      <c r="N61" s="144">
        <v>60</v>
      </c>
      <c r="O61" s="144">
        <v>60</v>
      </c>
      <c r="P61" s="144">
        <v>60</v>
      </c>
      <c r="Q61" s="144">
        <v>60</v>
      </c>
      <c r="R61" s="144">
        <v>60</v>
      </c>
      <c r="S61" s="144">
        <v>60</v>
      </c>
      <c r="T61" s="144">
        <v>60</v>
      </c>
      <c r="U61" s="144">
        <v>60</v>
      </c>
      <c r="V61" s="144">
        <v>60</v>
      </c>
      <c r="W61" s="144">
        <v>60</v>
      </c>
      <c r="X61" s="144">
        <v>60</v>
      </c>
      <c r="Y61" s="144">
        <v>60</v>
      </c>
      <c r="Z61" s="144">
        <v>60</v>
      </c>
      <c r="AA61" s="145">
        <v>50</v>
      </c>
      <c r="AB61" s="145">
        <v>40</v>
      </c>
      <c r="AC61" s="145">
        <v>30</v>
      </c>
      <c r="AD61" s="145">
        <v>20</v>
      </c>
      <c r="AE61" s="145">
        <v>10</v>
      </c>
      <c r="AF61" s="145">
        <v>0</v>
      </c>
      <c r="AI61" s="143">
        <v>10</v>
      </c>
    </row>
    <row r="62" spans="1:35">
      <c r="A62" s="142"/>
    </row>
  </sheetData>
  <mergeCells count="6">
    <mergeCell ref="AA37:AH37"/>
    <mergeCell ref="C2:AH2"/>
    <mergeCell ref="K5:P5"/>
    <mergeCell ref="C33:AH33"/>
    <mergeCell ref="AA6:AH6"/>
    <mergeCell ref="U35:Z35"/>
  </mergeCells>
  <pageMargins left="0.70866141732283472" right="0.70866141732283472" top="0.78740157480314965" bottom="0.78740157480314965" header="0.31496062992125984" footer="0.31496062992125984"/>
  <pageSetup paperSize="9" orientation="landscape" verticalDpi="0" r:id="rId1"/>
  <headerFooter>
    <oddFooter>&amp;CDruckdatum &amp;D&amp;R&amp;P - &amp;N</oddFooter>
  </headerFooter>
  <rowBreaks count="1" manualBreakCount="1">
    <brk id="3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AI62"/>
  <sheetViews>
    <sheetView workbookViewId="0">
      <selection activeCell="AA6" sqref="AA6:AH6"/>
    </sheetView>
  </sheetViews>
  <sheetFormatPr baseColWidth="10" defaultRowHeight="11.25"/>
  <cols>
    <col min="1" max="1" width="8.42578125" style="143" customWidth="1"/>
    <col min="2" max="2" width="6.7109375" style="143" customWidth="1"/>
    <col min="3" max="34" width="3.5703125" style="143" customWidth="1"/>
    <col min="35" max="35" width="2.85546875" style="143" customWidth="1"/>
    <col min="36" max="16384" width="11.42578125" style="143"/>
  </cols>
  <sheetData>
    <row r="2" spans="1:35">
      <c r="C2" s="338" t="s">
        <v>145</v>
      </c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</row>
    <row r="3" spans="1:35">
      <c r="C3" s="148">
        <v>5</v>
      </c>
      <c r="D3" s="148">
        <v>10</v>
      </c>
      <c r="E3" s="148">
        <v>15</v>
      </c>
      <c r="F3" s="148">
        <v>20</v>
      </c>
      <c r="G3" s="148">
        <v>25</v>
      </c>
      <c r="H3" s="148">
        <v>30</v>
      </c>
      <c r="I3" s="148">
        <v>35</v>
      </c>
      <c r="J3" s="148">
        <v>40</v>
      </c>
      <c r="K3" s="148">
        <v>45</v>
      </c>
      <c r="L3" s="148">
        <v>50</v>
      </c>
      <c r="M3" s="148">
        <v>55</v>
      </c>
      <c r="N3" s="148">
        <v>60</v>
      </c>
      <c r="O3" s="148">
        <v>65</v>
      </c>
      <c r="P3" s="148">
        <v>70</v>
      </c>
      <c r="Q3" s="148">
        <v>75</v>
      </c>
      <c r="R3" s="148">
        <v>80</v>
      </c>
      <c r="S3" s="148">
        <v>85</v>
      </c>
      <c r="T3" s="148">
        <v>90</v>
      </c>
      <c r="U3" s="148">
        <v>95</v>
      </c>
      <c r="V3" s="148">
        <v>100</v>
      </c>
      <c r="W3" s="148">
        <v>105</v>
      </c>
      <c r="X3" s="148">
        <v>110</v>
      </c>
      <c r="Y3" s="148">
        <v>115</v>
      </c>
      <c r="Z3" s="148">
        <v>120</v>
      </c>
      <c r="AA3" s="148">
        <v>125</v>
      </c>
      <c r="AB3" s="148">
        <v>130</v>
      </c>
      <c r="AC3" s="148">
        <v>135</v>
      </c>
      <c r="AD3" s="148">
        <v>140</v>
      </c>
      <c r="AE3" s="148">
        <v>145</v>
      </c>
      <c r="AF3" s="148">
        <v>150</v>
      </c>
      <c r="AG3" s="148">
        <v>155</v>
      </c>
      <c r="AH3" s="148">
        <v>160</v>
      </c>
    </row>
    <row r="4" spans="1:35" ht="12" thickBot="1"/>
    <row r="5" spans="1:35">
      <c r="K5" s="339" t="s">
        <v>141</v>
      </c>
      <c r="L5" s="339"/>
      <c r="M5" s="339"/>
      <c r="N5" s="339"/>
      <c r="O5" s="339"/>
      <c r="P5" s="339"/>
    </row>
    <row r="6" spans="1:35">
      <c r="A6" s="143" t="s">
        <v>158</v>
      </c>
      <c r="B6" s="142" t="s">
        <v>140</v>
      </c>
      <c r="C6" s="146" t="s">
        <v>194</v>
      </c>
      <c r="D6" s="146"/>
      <c r="E6" s="146"/>
      <c r="F6" s="146"/>
      <c r="G6" s="146"/>
      <c r="H6" s="146"/>
      <c r="I6" s="146"/>
      <c r="J6" s="146"/>
      <c r="K6" s="146"/>
      <c r="L6" s="147" t="s">
        <v>195</v>
      </c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340" t="s">
        <v>196</v>
      </c>
      <c r="AB6" s="340"/>
      <c r="AC6" s="340"/>
      <c r="AD6" s="340"/>
      <c r="AE6" s="340"/>
      <c r="AF6" s="340"/>
      <c r="AG6" s="340"/>
      <c r="AH6" s="340"/>
    </row>
    <row r="7" spans="1:35">
      <c r="A7" s="143" t="s">
        <v>159</v>
      </c>
      <c r="B7" s="142"/>
    </row>
    <row r="8" spans="1:35">
      <c r="A8" s="142">
        <v>30</v>
      </c>
      <c r="B8" s="142">
        <v>140</v>
      </c>
      <c r="C8" s="143">
        <v>130</v>
      </c>
      <c r="D8" s="143">
        <v>120</v>
      </c>
      <c r="E8" s="143">
        <v>110</v>
      </c>
      <c r="F8" s="143">
        <v>100</v>
      </c>
      <c r="G8" s="143">
        <v>90</v>
      </c>
      <c r="H8" s="143">
        <v>80</v>
      </c>
      <c r="I8" s="143">
        <v>70</v>
      </c>
      <c r="J8" s="143">
        <v>60</v>
      </c>
      <c r="K8" s="149">
        <v>50</v>
      </c>
      <c r="L8" s="149">
        <v>40</v>
      </c>
      <c r="M8" s="150">
        <v>30</v>
      </c>
      <c r="N8" s="150">
        <v>20</v>
      </c>
      <c r="O8" s="150">
        <v>10</v>
      </c>
      <c r="P8" s="150">
        <v>0</v>
      </c>
      <c r="AI8" s="143">
        <v>25</v>
      </c>
    </row>
    <row r="9" spans="1:35">
      <c r="A9" s="142"/>
      <c r="B9" s="142"/>
    </row>
    <row r="10" spans="1:35">
      <c r="A10" s="142">
        <v>40</v>
      </c>
      <c r="B10" s="142">
        <v>140</v>
      </c>
      <c r="C10" s="143">
        <v>130</v>
      </c>
      <c r="D10" s="143">
        <v>120</v>
      </c>
      <c r="E10" s="143">
        <v>110</v>
      </c>
      <c r="F10" s="143">
        <v>100</v>
      </c>
      <c r="G10" s="143">
        <v>90</v>
      </c>
      <c r="H10" s="143">
        <v>80</v>
      </c>
      <c r="I10" s="143">
        <v>70</v>
      </c>
      <c r="J10" s="149">
        <v>60</v>
      </c>
      <c r="K10" s="149">
        <v>50</v>
      </c>
      <c r="L10" s="149">
        <v>50</v>
      </c>
      <c r="M10" s="150">
        <v>40</v>
      </c>
      <c r="N10" s="150">
        <v>30</v>
      </c>
      <c r="O10" s="150">
        <v>20</v>
      </c>
      <c r="P10" s="150">
        <v>10</v>
      </c>
      <c r="Q10" s="150">
        <v>0</v>
      </c>
      <c r="AI10" s="143">
        <v>20</v>
      </c>
    </row>
    <row r="11" spans="1:35">
      <c r="A11" s="142"/>
      <c r="B11" s="142"/>
    </row>
    <row r="12" spans="1:35">
      <c r="A12" s="142">
        <v>50</v>
      </c>
      <c r="B12" s="142">
        <v>140</v>
      </c>
      <c r="C12" s="143">
        <v>130</v>
      </c>
      <c r="D12" s="143">
        <v>120</v>
      </c>
      <c r="E12" s="143">
        <v>110</v>
      </c>
      <c r="F12" s="143">
        <v>100</v>
      </c>
      <c r="G12" s="143">
        <v>90</v>
      </c>
      <c r="H12" s="143">
        <v>80</v>
      </c>
      <c r="I12" s="149">
        <v>60</v>
      </c>
      <c r="J12" s="149">
        <v>60</v>
      </c>
      <c r="K12" s="149">
        <v>60</v>
      </c>
      <c r="L12" s="149">
        <v>60</v>
      </c>
      <c r="M12" s="149">
        <v>60</v>
      </c>
      <c r="N12" s="149">
        <v>60</v>
      </c>
      <c r="O12" s="149">
        <v>60</v>
      </c>
      <c r="P12" s="150">
        <v>40</v>
      </c>
      <c r="Q12" s="150">
        <v>20</v>
      </c>
      <c r="R12" s="150">
        <v>0</v>
      </c>
      <c r="AI12" s="143">
        <v>15</v>
      </c>
    </row>
    <row r="13" spans="1:35">
      <c r="A13" s="142"/>
      <c r="B13" s="142"/>
    </row>
    <row r="14" spans="1:35">
      <c r="A14" s="142">
        <v>60</v>
      </c>
      <c r="B14" s="142">
        <v>140</v>
      </c>
      <c r="C14" s="143">
        <v>125</v>
      </c>
      <c r="D14" s="143">
        <v>110</v>
      </c>
      <c r="E14" s="143">
        <v>95</v>
      </c>
      <c r="F14" s="143">
        <v>80</v>
      </c>
      <c r="H14" s="149">
        <v>65</v>
      </c>
      <c r="I14" s="149">
        <v>60</v>
      </c>
      <c r="J14" s="149">
        <v>60</v>
      </c>
      <c r="K14" s="149">
        <v>60</v>
      </c>
      <c r="L14" s="149">
        <v>60</v>
      </c>
      <c r="M14" s="149">
        <v>60</v>
      </c>
      <c r="N14" s="149">
        <v>60</v>
      </c>
      <c r="O14" s="149">
        <v>60</v>
      </c>
      <c r="P14" s="150">
        <v>45</v>
      </c>
      <c r="Q14" s="150">
        <v>30</v>
      </c>
      <c r="R14" s="150">
        <v>15</v>
      </c>
      <c r="S14" s="150">
        <v>0</v>
      </c>
      <c r="AI14" s="143">
        <v>15</v>
      </c>
    </row>
    <row r="15" spans="1:35">
      <c r="A15" s="142"/>
      <c r="B15" s="142"/>
    </row>
    <row r="16" spans="1:35">
      <c r="A16" s="142">
        <v>70</v>
      </c>
      <c r="B16" s="142">
        <v>140</v>
      </c>
      <c r="C16" s="143">
        <v>138</v>
      </c>
      <c r="D16" s="143">
        <v>126</v>
      </c>
      <c r="E16" s="143">
        <v>114</v>
      </c>
      <c r="F16" s="149">
        <v>112</v>
      </c>
      <c r="G16" s="149">
        <v>100</v>
      </c>
      <c r="H16" s="149">
        <v>88</v>
      </c>
      <c r="I16" s="149">
        <v>76</v>
      </c>
      <c r="J16" s="149">
        <v>64</v>
      </c>
      <c r="K16" s="149">
        <v>60</v>
      </c>
      <c r="L16" s="149">
        <v>60</v>
      </c>
      <c r="M16" s="149">
        <v>60</v>
      </c>
      <c r="N16" s="149">
        <v>60</v>
      </c>
      <c r="O16" s="150">
        <v>48</v>
      </c>
      <c r="P16" s="150">
        <v>36</v>
      </c>
      <c r="Q16" s="150">
        <v>24</v>
      </c>
      <c r="R16" s="150">
        <v>12</v>
      </c>
      <c r="S16" s="150">
        <v>0</v>
      </c>
      <c r="AI16" s="143">
        <v>12</v>
      </c>
    </row>
    <row r="17" spans="1:35">
      <c r="A17" s="142"/>
      <c r="B17" s="142"/>
    </row>
    <row r="18" spans="1:35">
      <c r="A18" s="142">
        <v>80</v>
      </c>
      <c r="B18" s="142">
        <v>140</v>
      </c>
      <c r="C18" s="143">
        <v>130</v>
      </c>
      <c r="D18" s="143">
        <v>120</v>
      </c>
      <c r="E18" s="149">
        <v>110</v>
      </c>
      <c r="F18" s="149">
        <v>100</v>
      </c>
      <c r="G18" s="149">
        <v>90</v>
      </c>
      <c r="H18" s="149">
        <v>80</v>
      </c>
      <c r="I18" s="149">
        <v>70</v>
      </c>
      <c r="J18" s="149">
        <v>60</v>
      </c>
      <c r="K18" s="149">
        <v>60</v>
      </c>
      <c r="L18" s="149">
        <v>60</v>
      </c>
      <c r="M18" s="149">
        <v>60</v>
      </c>
      <c r="N18" s="149">
        <v>60</v>
      </c>
      <c r="O18" s="145">
        <v>50</v>
      </c>
      <c r="P18" s="145">
        <v>40</v>
      </c>
      <c r="Q18" s="145">
        <v>30</v>
      </c>
      <c r="R18" s="145">
        <v>20</v>
      </c>
      <c r="S18" s="145">
        <v>10</v>
      </c>
      <c r="T18" s="145">
        <v>0</v>
      </c>
      <c r="AI18" s="143">
        <v>10</v>
      </c>
    </row>
    <row r="19" spans="1:35">
      <c r="A19" s="142"/>
      <c r="B19" s="142"/>
    </row>
    <row r="20" spans="1:35">
      <c r="A20" s="142">
        <v>90</v>
      </c>
      <c r="B20" s="142">
        <v>140</v>
      </c>
      <c r="C20" s="143">
        <v>115</v>
      </c>
      <c r="D20" s="143">
        <v>90</v>
      </c>
      <c r="E20" s="143">
        <v>65</v>
      </c>
      <c r="F20" s="143">
        <v>50</v>
      </c>
      <c r="G20" s="143">
        <v>50</v>
      </c>
      <c r="H20" s="143">
        <v>50</v>
      </c>
      <c r="I20" s="143">
        <v>50</v>
      </c>
      <c r="J20" s="144">
        <v>50</v>
      </c>
      <c r="K20" s="144">
        <v>50</v>
      </c>
      <c r="L20" s="144">
        <v>50</v>
      </c>
      <c r="M20" s="144">
        <v>50</v>
      </c>
      <c r="N20" s="144">
        <v>50</v>
      </c>
      <c r="O20" s="144">
        <v>50</v>
      </c>
      <c r="P20" s="144">
        <v>50</v>
      </c>
      <c r="Q20" s="144">
        <v>50</v>
      </c>
      <c r="R20" s="144">
        <v>50</v>
      </c>
      <c r="S20" s="144">
        <v>50</v>
      </c>
      <c r="T20" s="144">
        <v>50</v>
      </c>
      <c r="U20" s="144">
        <v>50</v>
      </c>
      <c r="V20" s="144">
        <v>50</v>
      </c>
      <c r="W20" s="144">
        <v>50</v>
      </c>
      <c r="X20" s="144">
        <v>50</v>
      </c>
      <c r="Y20" s="144">
        <v>50</v>
      </c>
      <c r="Z20" s="144">
        <v>50</v>
      </c>
      <c r="AA20" s="145">
        <v>25</v>
      </c>
      <c r="AB20" s="145">
        <v>0</v>
      </c>
      <c r="AI20" s="143">
        <v>25</v>
      </c>
    </row>
    <row r="21" spans="1:35">
      <c r="A21" s="142"/>
      <c r="B21" s="142"/>
    </row>
    <row r="22" spans="1:35">
      <c r="A22" s="142">
        <v>100</v>
      </c>
      <c r="B22" s="142">
        <v>140</v>
      </c>
      <c r="C22" s="143">
        <v>115</v>
      </c>
      <c r="D22" s="143">
        <v>90</v>
      </c>
      <c r="E22" s="143">
        <v>65</v>
      </c>
      <c r="F22" s="143">
        <v>50</v>
      </c>
      <c r="G22" s="143">
        <v>50</v>
      </c>
      <c r="H22" s="144">
        <v>50</v>
      </c>
      <c r="I22" s="144">
        <v>50</v>
      </c>
      <c r="J22" s="144">
        <v>50</v>
      </c>
      <c r="K22" s="144">
        <v>50</v>
      </c>
      <c r="L22" s="144">
        <v>50</v>
      </c>
      <c r="M22" s="144">
        <v>50</v>
      </c>
      <c r="N22" s="144">
        <v>50</v>
      </c>
      <c r="O22" s="144">
        <v>50</v>
      </c>
      <c r="P22" s="144">
        <v>50</v>
      </c>
      <c r="Q22" s="144">
        <v>50</v>
      </c>
      <c r="R22" s="144">
        <v>50</v>
      </c>
      <c r="S22" s="144">
        <v>50</v>
      </c>
      <c r="T22" s="144">
        <v>50</v>
      </c>
      <c r="U22" s="144">
        <v>50</v>
      </c>
      <c r="V22" s="144">
        <v>50</v>
      </c>
      <c r="W22" s="144">
        <v>50</v>
      </c>
      <c r="X22" s="144">
        <v>50</v>
      </c>
      <c r="Y22" s="144">
        <v>50</v>
      </c>
      <c r="Z22" s="144">
        <v>50</v>
      </c>
      <c r="AA22" s="145">
        <v>25</v>
      </c>
      <c r="AB22" s="145">
        <v>0</v>
      </c>
      <c r="AI22" s="143">
        <v>25</v>
      </c>
    </row>
    <row r="23" spans="1:35">
      <c r="A23" s="142"/>
      <c r="B23" s="142"/>
    </row>
    <row r="24" spans="1:35">
      <c r="A24" s="142">
        <v>110</v>
      </c>
      <c r="B24" s="142">
        <v>140</v>
      </c>
      <c r="C24" s="143">
        <v>115</v>
      </c>
      <c r="D24" s="143">
        <v>90</v>
      </c>
      <c r="E24" s="143">
        <v>65</v>
      </c>
      <c r="F24" s="144">
        <v>50</v>
      </c>
      <c r="G24" s="144">
        <v>50</v>
      </c>
      <c r="H24" s="144">
        <v>50</v>
      </c>
      <c r="I24" s="144">
        <v>50</v>
      </c>
      <c r="J24" s="144">
        <v>50</v>
      </c>
      <c r="K24" s="144">
        <v>50</v>
      </c>
      <c r="L24" s="144">
        <v>50</v>
      </c>
      <c r="M24" s="144">
        <v>50</v>
      </c>
      <c r="N24" s="144">
        <v>50</v>
      </c>
      <c r="O24" s="144">
        <v>50</v>
      </c>
      <c r="P24" s="144">
        <v>50</v>
      </c>
      <c r="Q24" s="144">
        <v>50</v>
      </c>
      <c r="R24" s="144">
        <v>50</v>
      </c>
      <c r="S24" s="144">
        <v>50</v>
      </c>
      <c r="T24" s="144">
        <v>50</v>
      </c>
      <c r="U24" s="144">
        <v>50</v>
      </c>
      <c r="V24" s="144">
        <v>50</v>
      </c>
      <c r="W24" s="144">
        <v>50</v>
      </c>
      <c r="X24" s="144">
        <v>50</v>
      </c>
      <c r="Y24" s="144">
        <v>50</v>
      </c>
      <c r="Z24" s="144">
        <v>50</v>
      </c>
      <c r="AA24" s="145">
        <v>25</v>
      </c>
      <c r="AB24" s="145">
        <v>0</v>
      </c>
      <c r="AI24" s="143">
        <v>25</v>
      </c>
    </row>
    <row r="25" spans="1:35">
      <c r="A25" s="142"/>
      <c r="B25" s="142"/>
    </row>
    <row r="26" spans="1:35">
      <c r="A26" s="142">
        <v>120</v>
      </c>
      <c r="B26" s="142">
        <v>140</v>
      </c>
      <c r="C26" s="143">
        <v>115</v>
      </c>
      <c r="D26" s="144">
        <v>90</v>
      </c>
      <c r="E26" s="144">
        <v>65</v>
      </c>
      <c r="F26" s="144">
        <v>50</v>
      </c>
      <c r="G26" s="144">
        <v>50</v>
      </c>
      <c r="H26" s="144">
        <v>50</v>
      </c>
      <c r="I26" s="144">
        <v>50</v>
      </c>
      <c r="J26" s="144">
        <v>50</v>
      </c>
      <c r="K26" s="144">
        <v>50</v>
      </c>
      <c r="L26" s="144">
        <v>50</v>
      </c>
      <c r="M26" s="144">
        <v>50</v>
      </c>
      <c r="N26" s="144">
        <v>50</v>
      </c>
      <c r="O26" s="144">
        <v>50</v>
      </c>
      <c r="P26" s="144">
        <v>50</v>
      </c>
      <c r="Q26" s="144">
        <v>50</v>
      </c>
      <c r="R26" s="144">
        <v>50</v>
      </c>
      <c r="S26" s="144">
        <v>50</v>
      </c>
      <c r="T26" s="144">
        <v>50</v>
      </c>
      <c r="U26" s="144">
        <v>50</v>
      </c>
      <c r="V26" s="144">
        <v>50</v>
      </c>
      <c r="W26" s="144">
        <v>50</v>
      </c>
      <c r="X26" s="144">
        <v>50</v>
      </c>
      <c r="Y26" s="144">
        <v>50</v>
      </c>
      <c r="Z26" s="144">
        <v>50</v>
      </c>
      <c r="AA26" s="145">
        <v>25</v>
      </c>
      <c r="AB26" s="145">
        <v>0</v>
      </c>
      <c r="AI26" s="143">
        <v>25</v>
      </c>
    </row>
    <row r="27" spans="1:35">
      <c r="A27" s="142"/>
      <c r="B27" s="142"/>
      <c r="C27" s="142"/>
      <c r="D27" s="142"/>
    </row>
    <row r="28" spans="1:35">
      <c r="A28" s="142">
        <v>130</v>
      </c>
      <c r="B28" s="142">
        <v>140</v>
      </c>
      <c r="C28" s="143">
        <v>125</v>
      </c>
      <c r="D28" s="144">
        <v>110</v>
      </c>
      <c r="E28" s="144">
        <v>95</v>
      </c>
      <c r="F28" s="144">
        <v>80</v>
      </c>
      <c r="G28" s="144">
        <v>75</v>
      </c>
      <c r="H28" s="144">
        <v>60</v>
      </c>
      <c r="I28" s="144">
        <v>60</v>
      </c>
      <c r="J28" s="144">
        <v>60</v>
      </c>
      <c r="K28" s="144">
        <v>60</v>
      </c>
      <c r="L28" s="144">
        <v>60</v>
      </c>
      <c r="M28" s="144">
        <v>60</v>
      </c>
      <c r="N28" s="144">
        <v>60</v>
      </c>
      <c r="O28" s="144">
        <v>60</v>
      </c>
      <c r="P28" s="144">
        <v>60</v>
      </c>
      <c r="Q28" s="144">
        <v>60</v>
      </c>
      <c r="R28" s="144">
        <v>60</v>
      </c>
      <c r="S28" s="144">
        <v>60</v>
      </c>
      <c r="T28" s="144">
        <v>60</v>
      </c>
      <c r="U28" s="144">
        <v>60</v>
      </c>
      <c r="V28" s="144">
        <v>60</v>
      </c>
      <c r="W28" s="144">
        <v>60</v>
      </c>
      <c r="X28" s="144">
        <v>60</v>
      </c>
      <c r="Y28" s="144">
        <v>60</v>
      </c>
      <c r="Z28" s="144">
        <v>60</v>
      </c>
      <c r="AA28" s="145">
        <v>45</v>
      </c>
      <c r="AB28" s="145">
        <v>30</v>
      </c>
      <c r="AC28" s="145">
        <v>15</v>
      </c>
      <c r="AD28" s="145">
        <v>0</v>
      </c>
      <c r="AI28" s="143">
        <v>15</v>
      </c>
    </row>
    <row r="29" spans="1:35">
      <c r="A29" s="142"/>
      <c r="B29" s="142"/>
    </row>
    <row r="30" spans="1:35">
      <c r="A30" s="142">
        <v>140</v>
      </c>
      <c r="B30" s="142">
        <v>140</v>
      </c>
      <c r="C30" s="143">
        <v>130</v>
      </c>
      <c r="D30" s="144">
        <v>120</v>
      </c>
      <c r="E30" s="144">
        <v>110</v>
      </c>
      <c r="F30" s="144">
        <v>100</v>
      </c>
      <c r="G30" s="144">
        <v>90</v>
      </c>
      <c r="H30" s="144">
        <v>80</v>
      </c>
      <c r="I30" s="144">
        <v>70</v>
      </c>
      <c r="J30" s="144">
        <v>60</v>
      </c>
      <c r="K30" s="144">
        <v>60</v>
      </c>
      <c r="L30" s="144">
        <v>60</v>
      </c>
      <c r="M30" s="144">
        <v>60</v>
      </c>
      <c r="N30" s="144">
        <v>60</v>
      </c>
      <c r="O30" s="144">
        <v>60</v>
      </c>
      <c r="P30" s="144">
        <v>60</v>
      </c>
      <c r="Q30" s="144">
        <v>60</v>
      </c>
      <c r="R30" s="144">
        <v>60</v>
      </c>
      <c r="S30" s="144">
        <v>60</v>
      </c>
      <c r="T30" s="144">
        <v>60</v>
      </c>
      <c r="U30" s="144">
        <v>60</v>
      </c>
      <c r="V30" s="144">
        <v>60</v>
      </c>
      <c r="W30" s="144">
        <v>60</v>
      </c>
      <c r="X30" s="144">
        <v>60</v>
      </c>
      <c r="Y30" s="144">
        <v>60</v>
      </c>
      <c r="Z30" s="144">
        <v>60</v>
      </c>
      <c r="AA30" s="145">
        <v>50</v>
      </c>
      <c r="AB30" s="145">
        <v>40</v>
      </c>
      <c r="AC30" s="145">
        <v>30</v>
      </c>
      <c r="AD30" s="145">
        <v>20</v>
      </c>
      <c r="AE30" s="145">
        <v>10</v>
      </c>
      <c r="AF30" s="145">
        <v>0</v>
      </c>
      <c r="AI30" s="143">
        <v>10</v>
      </c>
    </row>
    <row r="31" spans="1:35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</row>
    <row r="32" spans="1:35">
      <c r="A32" s="142"/>
      <c r="B32" s="142"/>
    </row>
    <row r="33" spans="1:35">
      <c r="C33" s="338" t="s">
        <v>145</v>
      </c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</row>
    <row r="34" spans="1:35" ht="12" thickBot="1">
      <c r="C34" s="148">
        <v>5</v>
      </c>
      <c r="D34" s="148">
        <v>10</v>
      </c>
      <c r="E34" s="148">
        <v>15</v>
      </c>
      <c r="F34" s="148">
        <v>20</v>
      </c>
      <c r="G34" s="148">
        <v>25</v>
      </c>
      <c r="H34" s="148">
        <v>30</v>
      </c>
      <c r="I34" s="148">
        <v>35</v>
      </c>
      <c r="J34" s="148">
        <v>40</v>
      </c>
      <c r="K34" s="148">
        <v>45</v>
      </c>
      <c r="L34" s="148">
        <v>50</v>
      </c>
      <c r="M34" s="148">
        <v>55</v>
      </c>
      <c r="N34" s="148">
        <v>60</v>
      </c>
      <c r="O34" s="148">
        <v>65</v>
      </c>
      <c r="P34" s="148">
        <v>70</v>
      </c>
      <c r="Q34" s="148">
        <v>75</v>
      </c>
      <c r="R34" s="148">
        <v>80</v>
      </c>
      <c r="S34" s="148">
        <v>85</v>
      </c>
      <c r="T34" s="148">
        <v>90</v>
      </c>
      <c r="U34" s="148">
        <v>95</v>
      </c>
      <c r="V34" s="148">
        <v>100</v>
      </c>
      <c r="W34" s="148">
        <v>105</v>
      </c>
      <c r="X34" s="148">
        <v>110</v>
      </c>
      <c r="Y34" s="148">
        <v>115</v>
      </c>
      <c r="Z34" s="148">
        <v>120</v>
      </c>
      <c r="AA34" s="148">
        <v>125</v>
      </c>
      <c r="AB34" s="148">
        <v>130</v>
      </c>
      <c r="AC34" s="148">
        <v>135</v>
      </c>
      <c r="AD34" s="148">
        <v>140</v>
      </c>
      <c r="AE34" s="148">
        <v>145</v>
      </c>
      <c r="AF34" s="148">
        <v>150</v>
      </c>
      <c r="AG34" s="148">
        <v>155</v>
      </c>
      <c r="AH34" s="148">
        <v>160</v>
      </c>
    </row>
    <row r="35" spans="1:35">
      <c r="U35" s="339" t="s">
        <v>141</v>
      </c>
      <c r="V35" s="339"/>
      <c r="W35" s="339"/>
      <c r="X35" s="339"/>
      <c r="Y35" s="339"/>
      <c r="Z35" s="339"/>
    </row>
    <row r="37" spans="1:35">
      <c r="A37" s="143" t="s">
        <v>144</v>
      </c>
      <c r="B37" s="142" t="s">
        <v>140</v>
      </c>
      <c r="C37" s="146" t="s">
        <v>139</v>
      </c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7" t="s">
        <v>176</v>
      </c>
      <c r="Z37" s="147"/>
      <c r="AA37" s="337" t="s">
        <v>178</v>
      </c>
      <c r="AB37" s="337"/>
      <c r="AC37" s="337"/>
      <c r="AD37" s="337"/>
      <c r="AE37" s="337"/>
      <c r="AF37" s="337"/>
      <c r="AG37" s="337"/>
      <c r="AH37" s="337"/>
    </row>
    <row r="39" spans="1:35">
      <c r="A39" s="142">
        <v>30</v>
      </c>
      <c r="B39" s="142">
        <v>140</v>
      </c>
      <c r="C39" s="143">
        <v>115</v>
      </c>
      <c r="D39" s="143">
        <v>90</v>
      </c>
      <c r="E39" s="143">
        <v>65</v>
      </c>
      <c r="F39" s="143">
        <v>50</v>
      </c>
      <c r="G39" s="143">
        <v>50</v>
      </c>
      <c r="H39" s="143">
        <v>50</v>
      </c>
      <c r="I39" s="143">
        <v>50</v>
      </c>
      <c r="J39" s="143">
        <v>50</v>
      </c>
      <c r="K39" s="143">
        <v>50</v>
      </c>
      <c r="L39" s="143">
        <v>50</v>
      </c>
      <c r="M39" s="143">
        <v>50</v>
      </c>
      <c r="N39" s="143">
        <v>50</v>
      </c>
      <c r="O39" s="143">
        <v>50</v>
      </c>
      <c r="P39" s="143">
        <v>50</v>
      </c>
      <c r="Q39" s="143">
        <v>50</v>
      </c>
      <c r="R39" s="143">
        <v>50</v>
      </c>
      <c r="S39" s="143">
        <v>50</v>
      </c>
      <c r="T39" s="143">
        <v>50</v>
      </c>
      <c r="U39" s="149">
        <v>50</v>
      </c>
      <c r="V39" s="149">
        <v>50</v>
      </c>
      <c r="W39" s="149">
        <v>50</v>
      </c>
      <c r="X39" s="149">
        <v>50</v>
      </c>
      <c r="Y39" s="150">
        <v>25</v>
      </c>
      <c r="Z39" s="150">
        <v>0</v>
      </c>
      <c r="AI39" s="143">
        <v>25</v>
      </c>
    </row>
    <row r="40" spans="1:35">
      <c r="A40" s="142"/>
      <c r="B40" s="142"/>
    </row>
    <row r="41" spans="1:35">
      <c r="A41" s="142">
        <v>40</v>
      </c>
      <c r="B41" s="142">
        <v>140</v>
      </c>
      <c r="C41" s="143">
        <v>120</v>
      </c>
      <c r="D41" s="143">
        <v>100</v>
      </c>
      <c r="E41" s="143">
        <v>80</v>
      </c>
      <c r="F41" s="143">
        <v>60</v>
      </c>
      <c r="G41" s="143">
        <v>40</v>
      </c>
      <c r="H41" s="143">
        <v>40</v>
      </c>
      <c r="I41" s="143">
        <v>40</v>
      </c>
      <c r="J41" s="143">
        <v>40</v>
      </c>
      <c r="K41" s="143">
        <v>40</v>
      </c>
      <c r="L41" s="143">
        <v>40</v>
      </c>
      <c r="M41" s="143">
        <v>40</v>
      </c>
      <c r="N41" s="143">
        <v>40</v>
      </c>
      <c r="O41" s="143">
        <v>40</v>
      </c>
      <c r="P41" s="143">
        <v>40</v>
      </c>
      <c r="Q41" s="143">
        <v>40</v>
      </c>
      <c r="R41" s="143">
        <v>40</v>
      </c>
      <c r="S41" s="149">
        <v>40</v>
      </c>
      <c r="T41" s="149">
        <v>40</v>
      </c>
      <c r="U41" s="149">
        <v>40</v>
      </c>
      <c r="V41" s="149">
        <v>40</v>
      </c>
      <c r="W41" s="149">
        <v>40</v>
      </c>
      <c r="X41" s="149">
        <v>40</v>
      </c>
      <c r="Y41" s="150">
        <v>20</v>
      </c>
      <c r="Z41" s="150">
        <v>0</v>
      </c>
      <c r="AI41" s="143">
        <v>20</v>
      </c>
    </row>
    <row r="42" spans="1:35">
      <c r="A42" s="142"/>
      <c r="B42" s="142"/>
    </row>
    <row r="43" spans="1:35">
      <c r="A43" s="142">
        <v>50</v>
      </c>
      <c r="B43" s="142">
        <v>140</v>
      </c>
      <c r="C43" s="143">
        <v>120</v>
      </c>
      <c r="D43" s="143">
        <v>100</v>
      </c>
      <c r="E43" s="143">
        <v>80</v>
      </c>
      <c r="F43" s="143">
        <v>60</v>
      </c>
      <c r="G43" s="143">
        <v>60</v>
      </c>
      <c r="H43" s="143">
        <v>60</v>
      </c>
      <c r="I43" s="143">
        <v>60</v>
      </c>
      <c r="J43" s="143">
        <v>60</v>
      </c>
      <c r="K43" s="143">
        <v>60</v>
      </c>
      <c r="L43" s="143">
        <v>60</v>
      </c>
      <c r="M43" s="143">
        <v>60</v>
      </c>
      <c r="N43" s="143">
        <v>60</v>
      </c>
      <c r="O43" s="143">
        <v>60</v>
      </c>
      <c r="P43" s="143">
        <v>60</v>
      </c>
      <c r="Q43" s="143">
        <v>60</v>
      </c>
      <c r="R43" s="149">
        <v>60</v>
      </c>
      <c r="S43" s="149">
        <v>60</v>
      </c>
      <c r="T43" s="149">
        <v>60</v>
      </c>
      <c r="U43" s="149">
        <v>60</v>
      </c>
      <c r="V43" s="149">
        <v>60</v>
      </c>
      <c r="W43" s="149">
        <v>60</v>
      </c>
      <c r="X43" s="149">
        <v>60</v>
      </c>
      <c r="Y43" s="150">
        <v>40</v>
      </c>
      <c r="Z43" s="150">
        <v>20</v>
      </c>
      <c r="AA43" s="150">
        <v>0</v>
      </c>
      <c r="AI43" s="143">
        <v>20</v>
      </c>
    </row>
    <row r="44" spans="1:35">
      <c r="A44" s="142"/>
      <c r="B44" s="142"/>
    </row>
    <row r="45" spans="1:35">
      <c r="A45" s="142">
        <v>60</v>
      </c>
      <c r="B45" s="142">
        <v>140</v>
      </c>
      <c r="C45" s="143">
        <v>125</v>
      </c>
      <c r="D45" s="143">
        <v>110</v>
      </c>
      <c r="E45" s="143">
        <v>95</v>
      </c>
      <c r="F45" s="143">
        <v>80</v>
      </c>
      <c r="G45" s="143">
        <v>65</v>
      </c>
      <c r="H45" s="143">
        <v>60</v>
      </c>
      <c r="I45" s="143">
        <v>60</v>
      </c>
      <c r="J45" s="143">
        <v>60</v>
      </c>
      <c r="K45" s="143">
        <v>60</v>
      </c>
      <c r="L45" s="143">
        <v>60</v>
      </c>
      <c r="M45" s="143">
        <v>60</v>
      </c>
      <c r="N45" s="143">
        <v>60</v>
      </c>
      <c r="O45" s="143">
        <v>60</v>
      </c>
      <c r="P45" s="143">
        <v>60</v>
      </c>
      <c r="Q45" s="149">
        <v>60</v>
      </c>
      <c r="R45" s="149">
        <v>60</v>
      </c>
      <c r="S45" s="149">
        <v>60</v>
      </c>
      <c r="T45" s="149">
        <v>60</v>
      </c>
      <c r="U45" s="149">
        <v>60</v>
      </c>
      <c r="V45" s="149">
        <v>60</v>
      </c>
      <c r="W45" s="149">
        <v>60</v>
      </c>
      <c r="X45" s="149">
        <v>60</v>
      </c>
      <c r="Y45" s="150">
        <v>45</v>
      </c>
      <c r="Z45" s="150">
        <v>30</v>
      </c>
      <c r="AA45" s="150">
        <v>15</v>
      </c>
      <c r="AB45" s="150">
        <v>0</v>
      </c>
      <c r="AI45" s="143">
        <v>15</v>
      </c>
    </row>
    <row r="46" spans="1:35">
      <c r="A46" s="142"/>
      <c r="B46" s="142"/>
    </row>
    <row r="47" spans="1:35">
      <c r="A47" s="142">
        <v>70</v>
      </c>
      <c r="B47" s="142">
        <v>140</v>
      </c>
      <c r="C47" s="143">
        <v>138</v>
      </c>
      <c r="D47" s="143">
        <v>126</v>
      </c>
      <c r="E47" s="143">
        <v>114</v>
      </c>
      <c r="F47" s="143">
        <v>112</v>
      </c>
      <c r="G47" s="143">
        <v>100</v>
      </c>
      <c r="H47" s="143">
        <v>88</v>
      </c>
      <c r="I47" s="143">
        <v>76</v>
      </c>
      <c r="J47" s="143">
        <v>64</v>
      </c>
      <c r="K47" s="143">
        <v>60</v>
      </c>
      <c r="L47" s="143">
        <v>60</v>
      </c>
      <c r="M47" s="143">
        <v>60</v>
      </c>
      <c r="N47" s="143">
        <v>60</v>
      </c>
      <c r="O47" s="143">
        <v>60</v>
      </c>
      <c r="P47" s="149">
        <v>60</v>
      </c>
      <c r="Q47" s="149">
        <v>60</v>
      </c>
      <c r="R47" s="149">
        <v>60</v>
      </c>
      <c r="S47" s="149">
        <v>60</v>
      </c>
      <c r="T47" s="149">
        <v>60</v>
      </c>
      <c r="U47" s="149">
        <v>60</v>
      </c>
      <c r="V47" s="149">
        <v>60</v>
      </c>
      <c r="W47" s="149">
        <v>60</v>
      </c>
      <c r="X47" s="149">
        <v>60</v>
      </c>
      <c r="Y47" s="150">
        <v>48</v>
      </c>
      <c r="Z47" s="150">
        <v>36</v>
      </c>
      <c r="AA47" s="150">
        <v>24</v>
      </c>
      <c r="AB47" s="150">
        <v>12</v>
      </c>
      <c r="AC47" s="150">
        <v>0</v>
      </c>
      <c r="AI47" s="143">
        <v>12</v>
      </c>
    </row>
    <row r="48" spans="1:35">
      <c r="A48" s="142"/>
      <c r="B48" s="142"/>
    </row>
    <row r="49" spans="1:35">
      <c r="A49" s="142">
        <v>80</v>
      </c>
      <c r="B49" s="142">
        <v>140</v>
      </c>
      <c r="C49" s="143">
        <v>130</v>
      </c>
      <c r="D49" s="143">
        <v>120</v>
      </c>
      <c r="E49" s="143">
        <v>110</v>
      </c>
      <c r="F49" s="143">
        <v>100</v>
      </c>
      <c r="G49" s="143">
        <v>90</v>
      </c>
      <c r="H49" s="143">
        <v>80</v>
      </c>
      <c r="I49" s="143">
        <v>70</v>
      </c>
      <c r="J49" s="143">
        <v>60</v>
      </c>
      <c r="K49" s="143">
        <v>60</v>
      </c>
      <c r="L49" s="143">
        <v>60</v>
      </c>
      <c r="M49" s="143">
        <v>60</v>
      </c>
      <c r="N49" s="143">
        <v>60</v>
      </c>
      <c r="O49" s="149">
        <v>60</v>
      </c>
      <c r="P49" s="149">
        <v>60</v>
      </c>
      <c r="Q49" s="149">
        <v>60</v>
      </c>
      <c r="R49" s="149">
        <v>60</v>
      </c>
      <c r="S49" s="149">
        <v>60</v>
      </c>
      <c r="T49" s="149">
        <v>60</v>
      </c>
      <c r="U49" s="149">
        <v>60</v>
      </c>
      <c r="V49" s="149">
        <v>60</v>
      </c>
      <c r="W49" s="149">
        <v>60</v>
      </c>
      <c r="X49" s="149">
        <v>60</v>
      </c>
      <c r="Y49" s="145">
        <v>50</v>
      </c>
      <c r="Z49" s="145">
        <v>40</v>
      </c>
      <c r="AA49" s="145">
        <v>30</v>
      </c>
      <c r="AB49" s="145">
        <v>20</v>
      </c>
      <c r="AC49" s="145">
        <v>10</v>
      </c>
      <c r="AD49" s="145">
        <v>0</v>
      </c>
      <c r="AI49" s="143">
        <v>10</v>
      </c>
    </row>
    <row r="50" spans="1:35">
      <c r="A50" s="142"/>
      <c r="B50" s="142"/>
    </row>
    <row r="51" spans="1:35">
      <c r="A51" s="142">
        <v>90</v>
      </c>
      <c r="B51" s="142">
        <v>140</v>
      </c>
      <c r="C51" s="143">
        <v>115</v>
      </c>
      <c r="D51" s="143">
        <v>90</v>
      </c>
      <c r="E51" s="143">
        <v>65</v>
      </c>
      <c r="F51" s="143">
        <v>50</v>
      </c>
      <c r="G51" s="143">
        <v>50</v>
      </c>
      <c r="H51" s="143">
        <v>50</v>
      </c>
      <c r="I51" s="143">
        <v>50</v>
      </c>
      <c r="J51" s="144">
        <v>50</v>
      </c>
      <c r="K51" s="144">
        <v>50</v>
      </c>
      <c r="L51" s="144">
        <v>50</v>
      </c>
      <c r="M51" s="144">
        <v>50</v>
      </c>
      <c r="N51" s="144">
        <v>50</v>
      </c>
      <c r="O51" s="144">
        <v>50</v>
      </c>
      <c r="P51" s="144">
        <v>50</v>
      </c>
      <c r="Q51" s="144">
        <v>50</v>
      </c>
      <c r="R51" s="144">
        <v>50</v>
      </c>
      <c r="S51" s="144">
        <v>50</v>
      </c>
      <c r="T51" s="144">
        <v>50</v>
      </c>
      <c r="U51" s="144">
        <v>50</v>
      </c>
      <c r="V51" s="144">
        <v>50</v>
      </c>
      <c r="W51" s="144">
        <v>50</v>
      </c>
      <c r="X51" s="144">
        <v>50</v>
      </c>
      <c r="Y51" s="144">
        <v>50</v>
      </c>
      <c r="Z51" s="144">
        <v>50</v>
      </c>
      <c r="AA51" s="145">
        <v>25</v>
      </c>
      <c r="AB51" s="145">
        <v>0</v>
      </c>
      <c r="AI51" s="143">
        <v>25</v>
      </c>
    </row>
    <row r="52" spans="1:35">
      <c r="A52" s="142"/>
      <c r="B52" s="142"/>
    </row>
    <row r="53" spans="1:35">
      <c r="A53" s="142">
        <v>100</v>
      </c>
      <c r="B53" s="142">
        <v>140</v>
      </c>
      <c r="C53" s="143">
        <v>115</v>
      </c>
      <c r="D53" s="143">
        <v>90</v>
      </c>
      <c r="E53" s="143">
        <v>65</v>
      </c>
      <c r="F53" s="143">
        <v>50</v>
      </c>
      <c r="G53" s="143">
        <v>50</v>
      </c>
      <c r="H53" s="144">
        <v>50</v>
      </c>
      <c r="I53" s="144">
        <v>50</v>
      </c>
      <c r="J53" s="144">
        <v>50</v>
      </c>
      <c r="K53" s="144">
        <v>50</v>
      </c>
      <c r="L53" s="144">
        <v>50</v>
      </c>
      <c r="M53" s="144">
        <v>50</v>
      </c>
      <c r="N53" s="144">
        <v>50</v>
      </c>
      <c r="O53" s="144">
        <v>50</v>
      </c>
      <c r="P53" s="144">
        <v>50</v>
      </c>
      <c r="Q53" s="144">
        <v>50</v>
      </c>
      <c r="R53" s="144">
        <v>50</v>
      </c>
      <c r="S53" s="144">
        <v>50</v>
      </c>
      <c r="T53" s="144">
        <v>50</v>
      </c>
      <c r="U53" s="144">
        <v>50</v>
      </c>
      <c r="V53" s="144">
        <v>50</v>
      </c>
      <c r="W53" s="144">
        <v>50</v>
      </c>
      <c r="X53" s="144">
        <v>50</v>
      </c>
      <c r="Y53" s="144">
        <v>50</v>
      </c>
      <c r="Z53" s="144">
        <v>50</v>
      </c>
      <c r="AA53" s="145">
        <v>25</v>
      </c>
      <c r="AB53" s="145">
        <v>0</v>
      </c>
      <c r="AI53" s="143">
        <v>25</v>
      </c>
    </row>
    <row r="54" spans="1:35">
      <c r="A54" s="142"/>
      <c r="B54" s="142"/>
    </row>
    <row r="55" spans="1:35">
      <c r="A55" s="142">
        <v>110</v>
      </c>
      <c r="B55" s="142">
        <v>140</v>
      </c>
      <c r="C55" s="143">
        <v>115</v>
      </c>
      <c r="D55" s="143">
        <v>90</v>
      </c>
      <c r="E55" s="143">
        <v>65</v>
      </c>
      <c r="F55" s="144">
        <v>50</v>
      </c>
      <c r="G55" s="144">
        <v>50</v>
      </c>
      <c r="H55" s="144">
        <v>50</v>
      </c>
      <c r="I55" s="144">
        <v>50</v>
      </c>
      <c r="J55" s="144">
        <v>50</v>
      </c>
      <c r="K55" s="144">
        <v>50</v>
      </c>
      <c r="L55" s="144">
        <v>50</v>
      </c>
      <c r="M55" s="144">
        <v>50</v>
      </c>
      <c r="N55" s="144">
        <v>50</v>
      </c>
      <c r="O55" s="144">
        <v>50</v>
      </c>
      <c r="P55" s="144">
        <v>50</v>
      </c>
      <c r="Q55" s="144">
        <v>50</v>
      </c>
      <c r="R55" s="144">
        <v>50</v>
      </c>
      <c r="S55" s="144">
        <v>50</v>
      </c>
      <c r="T55" s="144">
        <v>50</v>
      </c>
      <c r="U55" s="144">
        <v>50</v>
      </c>
      <c r="V55" s="144">
        <v>50</v>
      </c>
      <c r="W55" s="144">
        <v>50</v>
      </c>
      <c r="X55" s="144">
        <v>50</v>
      </c>
      <c r="Y55" s="144">
        <v>50</v>
      </c>
      <c r="Z55" s="144">
        <v>50</v>
      </c>
      <c r="AA55" s="145">
        <v>25</v>
      </c>
      <c r="AB55" s="145">
        <v>0</v>
      </c>
      <c r="AI55" s="143">
        <v>25</v>
      </c>
    </row>
    <row r="56" spans="1:35">
      <c r="A56" s="142"/>
      <c r="B56" s="142"/>
    </row>
    <row r="57" spans="1:35">
      <c r="A57" s="142">
        <v>120</v>
      </c>
      <c r="B57" s="142">
        <v>140</v>
      </c>
      <c r="C57" s="143">
        <v>115</v>
      </c>
      <c r="D57" s="144">
        <v>90</v>
      </c>
      <c r="E57" s="144">
        <v>65</v>
      </c>
      <c r="F57" s="144">
        <v>50</v>
      </c>
      <c r="G57" s="144">
        <v>50</v>
      </c>
      <c r="H57" s="144">
        <v>50</v>
      </c>
      <c r="I57" s="144">
        <v>50</v>
      </c>
      <c r="J57" s="144">
        <v>50</v>
      </c>
      <c r="K57" s="144">
        <v>50</v>
      </c>
      <c r="L57" s="144">
        <v>50</v>
      </c>
      <c r="M57" s="144">
        <v>50</v>
      </c>
      <c r="N57" s="144">
        <v>50</v>
      </c>
      <c r="O57" s="144">
        <v>50</v>
      </c>
      <c r="P57" s="144">
        <v>50</v>
      </c>
      <c r="Q57" s="144">
        <v>50</v>
      </c>
      <c r="R57" s="144">
        <v>50</v>
      </c>
      <c r="S57" s="144">
        <v>50</v>
      </c>
      <c r="T57" s="144">
        <v>50</v>
      </c>
      <c r="U57" s="144">
        <v>50</v>
      </c>
      <c r="V57" s="144">
        <v>50</v>
      </c>
      <c r="W57" s="144">
        <v>50</v>
      </c>
      <c r="X57" s="144">
        <v>50</v>
      </c>
      <c r="Y57" s="144">
        <v>50</v>
      </c>
      <c r="Z57" s="144">
        <v>50</v>
      </c>
      <c r="AA57" s="145">
        <v>25</v>
      </c>
      <c r="AB57" s="145">
        <v>0</v>
      </c>
      <c r="AI57" s="143">
        <v>25</v>
      </c>
    </row>
    <row r="58" spans="1:35">
      <c r="A58" s="142"/>
      <c r="B58" s="142"/>
      <c r="C58" s="142"/>
      <c r="D58" s="142"/>
    </row>
    <row r="59" spans="1:35">
      <c r="A59" s="142">
        <v>130</v>
      </c>
      <c r="B59" s="142">
        <v>140</v>
      </c>
      <c r="C59" s="143">
        <v>125</v>
      </c>
      <c r="D59" s="144">
        <v>110</v>
      </c>
      <c r="E59" s="144">
        <v>95</v>
      </c>
      <c r="F59" s="144">
        <v>80</v>
      </c>
      <c r="G59" s="144">
        <v>75</v>
      </c>
      <c r="H59" s="144">
        <v>60</v>
      </c>
      <c r="I59" s="144">
        <v>60</v>
      </c>
      <c r="J59" s="144">
        <v>60</v>
      </c>
      <c r="K59" s="144">
        <v>60</v>
      </c>
      <c r="L59" s="144">
        <v>60</v>
      </c>
      <c r="M59" s="144">
        <v>60</v>
      </c>
      <c r="N59" s="144">
        <v>60</v>
      </c>
      <c r="O59" s="144">
        <v>60</v>
      </c>
      <c r="P59" s="144">
        <v>60</v>
      </c>
      <c r="Q59" s="144">
        <v>60</v>
      </c>
      <c r="R59" s="144">
        <v>60</v>
      </c>
      <c r="S59" s="144">
        <v>60</v>
      </c>
      <c r="T59" s="144">
        <v>60</v>
      </c>
      <c r="U59" s="144">
        <v>60</v>
      </c>
      <c r="V59" s="144">
        <v>60</v>
      </c>
      <c r="W59" s="144">
        <v>60</v>
      </c>
      <c r="X59" s="144">
        <v>60</v>
      </c>
      <c r="Y59" s="144">
        <v>60</v>
      </c>
      <c r="Z59" s="144">
        <v>60</v>
      </c>
      <c r="AA59" s="145">
        <v>45</v>
      </c>
      <c r="AB59" s="145">
        <v>30</v>
      </c>
      <c r="AC59" s="145">
        <v>15</v>
      </c>
      <c r="AD59" s="145">
        <v>0</v>
      </c>
      <c r="AI59" s="143">
        <v>15</v>
      </c>
    </row>
    <row r="60" spans="1:35">
      <c r="A60" s="142"/>
      <c r="B60" s="142"/>
    </row>
    <row r="61" spans="1:35">
      <c r="A61" s="142">
        <v>140</v>
      </c>
      <c r="B61" s="142">
        <v>140</v>
      </c>
      <c r="C61" s="143">
        <v>130</v>
      </c>
      <c r="D61" s="144">
        <v>120</v>
      </c>
      <c r="E61" s="144">
        <v>110</v>
      </c>
      <c r="F61" s="144">
        <v>100</v>
      </c>
      <c r="G61" s="144">
        <v>90</v>
      </c>
      <c r="H61" s="144">
        <v>80</v>
      </c>
      <c r="I61" s="144">
        <v>70</v>
      </c>
      <c r="J61" s="144">
        <v>60</v>
      </c>
      <c r="K61" s="144">
        <v>60</v>
      </c>
      <c r="L61" s="144">
        <v>60</v>
      </c>
      <c r="M61" s="144">
        <v>60</v>
      </c>
      <c r="N61" s="144">
        <v>60</v>
      </c>
      <c r="O61" s="144">
        <v>60</v>
      </c>
      <c r="P61" s="144">
        <v>60</v>
      </c>
      <c r="Q61" s="144">
        <v>60</v>
      </c>
      <c r="R61" s="144">
        <v>60</v>
      </c>
      <c r="S61" s="144">
        <v>60</v>
      </c>
      <c r="T61" s="144">
        <v>60</v>
      </c>
      <c r="U61" s="144">
        <v>60</v>
      </c>
      <c r="V61" s="144">
        <v>60</v>
      </c>
      <c r="W61" s="144">
        <v>60</v>
      </c>
      <c r="X61" s="144">
        <v>60</v>
      </c>
      <c r="Y61" s="144">
        <v>60</v>
      </c>
      <c r="Z61" s="144">
        <v>60</v>
      </c>
      <c r="AA61" s="145">
        <v>50</v>
      </c>
      <c r="AB61" s="145">
        <v>40</v>
      </c>
      <c r="AC61" s="145">
        <v>30</v>
      </c>
      <c r="AD61" s="145">
        <v>20</v>
      </c>
      <c r="AE61" s="145">
        <v>10</v>
      </c>
      <c r="AF61" s="145">
        <v>0</v>
      </c>
      <c r="AI61" s="143">
        <v>10</v>
      </c>
    </row>
    <row r="62" spans="1:35">
      <c r="A62" s="142"/>
    </row>
  </sheetData>
  <mergeCells count="6">
    <mergeCell ref="AA37:AH37"/>
    <mergeCell ref="C2:AH2"/>
    <mergeCell ref="K5:P5"/>
    <mergeCell ref="AA6:AH6"/>
    <mergeCell ref="C33:AH33"/>
    <mergeCell ref="U35:Z35"/>
  </mergeCells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X137"/>
  <sheetViews>
    <sheetView zoomScaleNormal="100" workbookViewId="0">
      <selection activeCell="B14" sqref="B14:AB14"/>
    </sheetView>
  </sheetViews>
  <sheetFormatPr baseColWidth="10" defaultRowHeight="12.75"/>
  <cols>
    <col min="1" max="1" width="3.28515625" style="120" customWidth="1"/>
    <col min="2" max="2" width="2.85546875" style="29" customWidth="1"/>
    <col min="3" max="3" width="2.7109375" style="29" customWidth="1"/>
    <col min="4" max="4" width="3.140625" style="30" customWidth="1"/>
    <col min="5" max="5" width="4.28515625" style="30" customWidth="1"/>
    <col min="6" max="6" width="6.140625" style="31" customWidth="1"/>
    <col min="7" max="7" width="2.7109375" style="171" customWidth="1"/>
    <col min="8" max="9" width="2.7109375" style="32" customWidth="1"/>
    <col min="10" max="10" width="2.85546875" style="32" customWidth="1"/>
    <col min="11" max="11" width="2.5703125" style="32" customWidth="1"/>
    <col min="12" max="12" width="2.42578125" style="32" customWidth="1"/>
    <col min="13" max="13" width="2.85546875" style="32" customWidth="1"/>
    <col min="14" max="14" width="6" style="32" customWidth="1"/>
    <col min="15" max="15" width="4.140625" style="32" customWidth="1"/>
    <col min="16" max="16" width="8" style="30" customWidth="1"/>
    <col min="17" max="17" width="9.28515625" style="30" customWidth="1"/>
    <col min="18" max="18" width="4.7109375" style="30" customWidth="1"/>
    <col min="19" max="19" width="21.85546875" style="30" customWidth="1"/>
    <col min="20" max="20" width="5.28515625" style="30" customWidth="1"/>
    <col min="21" max="21" width="9" style="33" customWidth="1"/>
    <col min="22" max="22" width="5.5703125" style="34" customWidth="1"/>
    <col min="23" max="23" width="5.140625" style="35" customWidth="1"/>
    <col min="24" max="24" width="4.85546875" style="34" customWidth="1"/>
    <col min="25" max="25" width="5.42578125" style="30" customWidth="1"/>
    <col min="26" max="26" width="3" style="36" customWidth="1"/>
    <col min="27" max="27" width="3.28515625" style="37" customWidth="1"/>
    <col min="28" max="28" width="2.42578125" style="36" customWidth="1"/>
    <col min="29" max="29" width="11.42578125" style="30" customWidth="1"/>
    <col min="30" max="30" width="3.42578125" style="38" customWidth="1"/>
    <col min="31" max="31" width="2.7109375" style="29" customWidth="1"/>
    <col min="32" max="32" width="3.7109375" style="29" customWidth="1"/>
    <col min="33" max="33" width="3.140625" style="30" customWidth="1"/>
    <col min="34" max="34" width="5.42578125" style="30" customWidth="1"/>
    <col min="35" max="35" width="6.5703125" style="30" customWidth="1"/>
    <col min="36" max="36" width="3.7109375" style="31" customWidth="1"/>
    <col min="37" max="37" width="3.42578125" style="171" customWidth="1"/>
    <col min="38" max="38" width="3.5703125" style="32" customWidth="1"/>
    <col min="39" max="39" width="3.140625" style="32" customWidth="1"/>
    <col min="40" max="40" width="3.42578125" style="32" customWidth="1"/>
    <col min="41" max="42" width="3" style="32" customWidth="1"/>
    <col min="43" max="43" width="6.140625" style="32" customWidth="1"/>
    <col min="44" max="44" width="5.7109375" style="32" customWidth="1"/>
    <col min="45" max="45" width="7.5703125" style="32" customWidth="1"/>
    <col min="46" max="46" width="7.5703125" style="30" customWidth="1"/>
    <col min="47" max="47" width="7" style="30" customWidth="1"/>
    <col min="48" max="48" width="19.42578125" style="30" customWidth="1"/>
    <col min="49" max="49" width="6.42578125" style="30" customWidth="1"/>
    <col min="50" max="50" width="6.28515625" style="30" customWidth="1"/>
    <col min="51" max="51" width="6.140625" style="30" customWidth="1"/>
    <col min="52" max="52" width="6" style="30" customWidth="1"/>
    <col min="53" max="53" width="6.85546875" style="30" customWidth="1"/>
    <col min="54" max="54" width="5.7109375" style="30" customWidth="1"/>
    <col min="55" max="55" width="4.140625" style="30" customWidth="1"/>
    <col min="56" max="56" width="3.42578125" style="30" customWidth="1"/>
    <col min="57" max="258" width="11.42578125" style="30"/>
  </cols>
  <sheetData>
    <row r="1" spans="1:258" ht="15" customHeight="1" thickBot="1">
      <c r="B1" s="332" t="s">
        <v>49</v>
      </c>
      <c r="C1" s="332"/>
      <c r="D1" s="335" t="s">
        <v>50</v>
      </c>
      <c r="E1" s="335"/>
      <c r="F1" s="39"/>
      <c r="M1" s="40" t="s">
        <v>51</v>
      </c>
      <c r="P1" s="330" t="s">
        <v>52</v>
      </c>
      <c r="Q1" s="330"/>
      <c r="R1" s="330"/>
      <c r="S1" s="41" t="s">
        <v>53</v>
      </c>
      <c r="T1" s="41">
        <f>SUM(V4+W4)</f>
        <v>4117</v>
      </c>
      <c r="U1" s="42" t="s">
        <v>54</v>
      </c>
      <c r="V1" s="331" t="s">
        <v>55</v>
      </c>
      <c r="W1" s="331"/>
      <c r="X1" s="331"/>
      <c r="Y1" s="331"/>
      <c r="Z1" s="331"/>
      <c r="AA1" s="331"/>
      <c r="AB1" s="331"/>
      <c r="AD1" s="120"/>
      <c r="AE1" s="332" t="s">
        <v>49</v>
      </c>
      <c r="AF1" s="332"/>
      <c r="AG1" s="335" t="s">
        <v>50</v>
      </c>
      <c r="AH1" s="335"/>
      <c r="AI1" s="39"/>
      <c r="AJ1" s="171"/>
      <c r="AK1" s="32"/>
      <c r="AP1" s="40" t="s">
        <v>51</v>
      </c>
      <c r="AS1" s="330" t="s">
        <v>52</v>
      </c>
      <c r="AT1" s="330"/>
      <c r="AU1" s="330"/>
      <c r="AV1" s="41" t="s">
        <v>53</v>
      </c>
      <c r="AW1" s="41">
        <f>SUM(AY4+AZ4)</f>
        <v>2610</v>
      </c>
      <c r="AX1" s="42" t="s">
        <v>54</v>
      </c>
      <c r="AY1" s="331" t="s">
        <v>55</v>
      </c>
      <c r="AZ1" s="331"/>
      <c r="BA1" s="331"/>
      <c r="BB1" s="331"/>
      <c r="BC1" s="331"/>
      <c r="BD1" s="331"/>
      <c r="BE1" s="331"/>
    </row>
    <row r="2" spans="1:258" s="53" customFormat="1" ht="13.5" customHeight="1" thickBot="1">
      <c r="A2" s="121"/>
      <c r="B2" s="332" t="s">
        <v>56</v>
      </c>
      <c r="C2" s="332"/>
      <c r="D2" s="333" t="s">
        <v>56</v>
      </c>
      <c r="E2" s="333"/>
      <c r="F2" s="43" t="s">
        <v>57</v>
      </c>
      <c r="G2" s="334" t="s">
        <v>58</v>
      </c>
      <c r="H2" s="334"/>
      <c r="I2" s="334"/>
      <c r="J2" s="334"/>
      <c r="K2" s="334"/>
      <c r="L2" s="334"/>
      <c r="M2" s="334"/>
      <c r="N2" s="335" t="s">
        <v>59</v>
      </c>
      <c r="O2" s="335"/>
      <c r="P2" s="330"/>
      <c r="Q2" s="330"/>
      <c r="R2" s="330"/>
      <c r="S2" s="44" t="s">
        <v>60</v>
      </c>
      <c r="T2" s="44">
        <f>SUM(Y4+X4)</f>
        <v>3912</v>
      </c>
      <c r="U2" s="45" t="s">
        <v>61</v>
      </c>
      <c r="V2" s="46" t="s">
        <v>62</v>
      </c>
      <c r="W2" s="47" t="s">
        <v>63</v>
      </c>
      <c r="X2" s="48" t="s">
        <v>64</v>
      </c>
      <c r="Y2" s="49" t="s">
        <v>65</v>
      </c>
      <c r="Z2" s="50" t="s">
        <v>66</v>
      </c>
      <c r="AA2" s="51" t="s">
        <v>67</v>
      </c>
      <c r="AB2" s="52" t="s">
        <v>68</v>
      </c>
      <c r="AD2" s="121"/>
      <c r="AE2" s="332" t="s">
        <v>56</v>
      </c>
      <c r="AF2" s="332"/>
      <c r="AG2" s="333" t="s">
        <v>56</v>
      </c>
      <c r="AH2" s="333"/>
      <c r="AI2" s="43" t="s">
        <v>57</v>
      </c>
      <c r="AJ2" s="334" t="s">
        <v>58</v>
      </c>
      <c r="AK2" s="334"/>
      <c r="AL2" s="334"/>
      <c r="AM2" s="334"/>
      <c r="AN2" s="334"/>
      <c r="AO2" s="334"/>
      <c r="AP2" s="334"/>
      <c r="AQ2" s="335" t="s">
        <v>59</v>
      </c>
      <c r="AR2" s="335"/>
      <c r="AS2" s="330"/>
      <c r="AT2" s="330"/>
      <c r="AU2" s="330"/>
      <c r="AV2" s="44" t="s">
        <v>60</v>
      </c>
      <c r="AW2" s="44">
        <f>SUM(BB4+BA4)</f>
        <v>3352</v>
      </c>
      <c r="AX2" s="45" t="s">
        <v>61</v>
      </c>
      <c r="AY2" s="46" t="s">
        <v>62</v>
      </c>
      <c r="AZ2" s="47" t="s">
        <v>63</v>
      </c>
      <c r="BA2" s="48" t="s">
        <v>64</v>
      </c>
      <c r="BB2" s="49" t="s">
        <v>65</v>
      </c>
      <c r="BC2" s="50" t="s">
        <v>66</v>
      </c>
      <c r="BD2" s="51" t="s">
        <v>67</v>
      </c>
      <c r="BE2" s="52" t="s">
        <v>68</v>
      </c>
      <c r="BF2" s="30"/>
    </row>
    <row r="3" spans="1:258" s="53" customFormat="1" ht="13.5" customHeight="1" thickBot="1">
      <c r="A3" s="121"/>
      <c r="B3" s="329" t="s">
        <v>295</v>
      </c>
      <c r="C3" s="329"/>
      <c r="D3" s="329"/>
      <c r="E3" s="329"/>
      <c r="F3" s="329"/>
      <c r="G3" s="87">
        <v>1</v>
      </c>
      <c r="H3" s="87">
        <v>2</v>
      </c>
      <c r="I3" s="87">
        <v>3</v>
      </c>
      <c r="J3" s="87">
        <v>4</v>
      </c>
      <c r="K3" s="87">
        <v>5</v>
      </c>
      <c r="L3" s="87">
        <v>6</v>
      </c>
      <c r="M3" s="87">
        <v>7</v>
      </c>
      <c r="N3" s="54" t="s">
        <v>69</v>
      </c>
      <c r="O3" s="190" t="s">
        <v>70</v>
      </c>
      <c r="P3" s="330"/>
      <c r="Q3" s="330"/>
      <c r="R3" s="330"/>
      <c r="S3" s="55" t="s">
        <v>71</v>
      </c>
      <c r="T3" s="55"/>
      <c r="U3" s="45" t="s">
        <v>72</v>
      </c>
      <c r="V3" s="46"/>
      <c r="W3" s="56"/>
      <c r="X3" s="49"/>
      <c r="Y3" s="49"/>
      <c r="Z3" s="57"/>
      <c r="AA3" s="58"/>
      <c r="AB3" s="57"/>
      <c r="AD3" s="121"/>
      <c r="AE3" s="329" t="s">
        <v>295</v>
      </c>
      <c r="AF3" s="329"/>
      <c r="AG3" s="329"/>
      <c r="AH3" s="329"/>
      <c r="AI3" s="329"/>
      <c r="AJ3" s="87">
        <v>1</v>
      </c>
      <c r="AK3" s="87">
        <v>2</v>
      </c>
      <c r="AL3" s="87">
        <v>3</v>
      </c>
      <c r="AM3" s="87">
        <v>4</v>
      </c>
      <c r="AN3" s="87">
        <v>5</v>
      </c>
      <c r="AO3" s="87">
        <v>6</v>
      </c>
      <c r="AP3" s="87">
        <v>7</v>
      </c>
      <c r="AQ3" s="54" t="s">
        <v>69</v>
      </c>
      <c r="AR3" s="192" t="s">
        <v>70</v>
      </c>
      <c r="AS3" s="330"/>
      <c r="AT3" s="330"/>
      <c r="AU3" s="330"/>
      <c r="AV3" s="55" t="s">
        <v>71</v>
      </c>
      <c r="AW3" s="55"/>
      <c r="AX3" s="45" t="s">
        <v>72</v>
      </c>
      <c r="AY3" s="46"/>
      <c r="AZ3" s="56"/>
      <c r="BA3" s="49"/>
      <c r="BB3" s="49"/>
      <c r="BC3" s="57"/>
      <c r="BD3" s="58"/>
      <c r="BE3" s="57"/>
      <c r="BF3" s="30"/>
    </row>
    <row r="4" spans="1:258" s="59" customFormat="1" ht="12.75" customHeight="1" thickBot="1">
      <c r="A4" s="122"/>
      <c r="B4" s="329"/>
      <c r="C4" s="329"/>
      <c r="D4" s="329"/>
      <c r="E4" s="329"/>
      <c r="F4" s="329"/>
      <c r="G4" s="189">
        <f>SUM(G5:G88)</f>
        <v>11</v>
      </c>
      <c r="H4" s="189">
        <f>SUM(H5:H88)/2</f>
        <v>27</v>
      </c>
      <c r="I4" s="189">
        <f>SUM(I5:I88)/3</f>
        <v>14</v>
      </c>
      <c r="J4" s="189">
        <f>SUM(J5:J88)/4</f>
        <v>26</v>
      </c>
      <c r="K4" s="189">
        <f>SUM(K5:K128)/5</f>
        <v>0</v>
      </c>
      <c r="L4" s="189">
        <f>SUM(L5:L128)/6</f>
        <v>0</v>
      </c>
      <c r="M4" s="189">
        <f>SUM(M5:M128)/7</f>
        <v>0</v>
      </c>
      <c r="N4" s="189"/>
      <c r="O4" s="189">
        <f>SUM(G4:M4)</f>
        <v>78</v>
      </c>
      <c r="S4" s="59" t="s">
        <v>73</v>
      </c>
      <c r="U4" s="60">
        <f>SUM(V4:Y4)</f>
        <v>8029</v>
      </c>
      <c r="V4" s="61">
        <f t="shared" ref="V4:AB4" si="0">SUM(V5:V127)</f>
        <v>2130</v>
      </c>
      <c r="W4" s="62">
        <f t="shared" si="0"/>
        <v>1987</v>
      </c>
      <c r="X4" s="63">
        <f t="shared" si="0"/>
        <v>1770</v>
      </c>
      <c r="Y4" s="63">
        <f t="shared" si="0"/>
        <v>2142</v>
      </c>
      <c r="Z4" s="64">
        <f t="shared" si="0"/>
        <v>0</v>
      </c>
      <c r="AA4" s="65">
        <f t="shared" si="0"/>
        <v>0</v>
      </c>
      <c r="AB4" s="64">
        <f t="shared" si="0"/>
        <v>0</v>
      </c>
      <c r="AD4" s="122"/>
      <c r="AE4" s="329"/>
      <c r="AF4" s="329"/>
      <c r="AG4" s="329"/>
      <c r="AH4" s="329"/>
      <c r="AI4" s="329"/>
      <c r="AJ4" s="191">
        <f>SUM(AJ5:AJ88)</f>
        <v>10</v>
      </c>
      <c r="AK4" s="191">
        <f>SUM(AK5:AK88)/2</f>
        <v>25</v>
      </c>
      <c r="AL4" s="191">
        <f>SUM(AL5:AL88)/3</f>
        <v>14</v>
      </c>
      <c r="AM4" s="191">
        <f>SUM(AM5:AM88)/4</f>
        <v>19</v>
      </c>
      <c r="AN4" s="191">
        <f>SUM(AN5:AN128)/5</f>
        <v>0</v>
      </c>
      <c r="AO4" s="191">
        <f>SUM(AO5:AO128)/6</f>
        <v>0</v>
      </c>
      <c r="AP4" s="191">
        <f>SUM(AP5:AP128)/7</f>
        <v>0</v>
      </c>
      <c r="AQ4" s="191"/>
      <c r="AR4" s="191">
        <f>SUM(AJ4:AP4)</f>
        <v>68</v>
      </c>
      <c r="AV4" s="59" t="s">
        <v>73</v>
      </c>
      <c r="AX4" s="60">
        <f>SUM(AY4:BB4)</f>
        <v>5962</v>
      </c>
      <c r="AY4" s="61">
        <f t="shared" ref="AY4:BE4" si="1">SUM(AY5:AY127)</f>
        <v>1063</v>
      </c>
      <c r="AZ4" s="62">
        <f t="shared" si="1"/>
        <v>1547</v>
      </c>
      <c r="BA4" s="63">
        <f t="shared" si="1"/>
        <v>1770</v>
      </c>
      <c r="BB4" s="63">
        <f t="shared" si="1"/>
        <v>1582</v>
      </c>
      <c r="BC4" s="64">
        <f t="shared" si="1"/>
        <v>0</v>
      </c>
      <c r="BD4" s="65">
        <f t="shared" si="1"/>
        <v>0</v>
      </c>
      <c r="BE4" s="64">
        <f t="shared" si="1"/>
        <v>0</v>
      </c>
      <c r="BF4" s="30"/>
      <c r="BG4" s="53"/>
      <c r="BH4" s="53"/>
      <c r="BI4" s="53"/>
      <c r="BJ4" s="53"/>
    </row>
    <row r="5" spans="1:258" ht="11.25" customHeight="1">
      <c r="A5" s="120">
        <v>1</v>
      </c>
      <c r="B5" s="66" t="s">
        <v>74</v>
      </c>
      <c r="C5" s="67">
        <v>1</v>
      </c>
      <c r="D5" s="68" t="s">
        <v>75</v>
      </c>
      <c r="E5" s="69" t="s">
        <v>202</v>
      </c>
      <c r="F5" s="31">
        <f t="shared" ref="F5:F36" si="2">SUM((N5-1)*8)+O5</f>
        <v>17</v>
      </c>
      <c r="H5" s="32">
        <v>2</v>
      </c>
      <c r="N5" s="134">
        <v>3</v>
      </c>
      <c r="O5" s="32">
        <v>1</v>
      </c>
      <c r="P5" s="108" t="s">
        <v>79</v>
      </c>
      <c r="R5" s="32"/>
      <c r="S5" s="30" t="s">
        <v>78</v>
      </c>
      <c r="U5" s="70">
        <f t="shared" ref="U5:U31" si="3">SUM(V5:AB5)</f>
        <v>123</v>
      </c>
      <c r="V5" s="163"/>
      <c r="W5" s="154">
        <v>30</v>
      </c>
      <c r="X5" s="156">
        <v>93</v>
      </c>
      <c r="Y5" s="166"/>
      <c r="Z5" s="168"/>
      <c r="AD5" s="120">
        <v>5</v>
      </c>
      <c r="AE5" s="66" t="s">
        <v>74</v>
      </c>
      <c r="AF5" s="67">
        <v>3</v>
      </c>
      <c r="AG5" s="68" t="s">
        <v>75</v>
      </c>
      <c r="AH5" s="117">
        <v>3</v>
      </c>
      <c r="AI5" s="31">
        <f t="shared" ref="AI5:AI44" si="4">SUM((AQ5-1)*8)+AR5</f>
        <v>1</v>
      </c>
      <c r="AJ5" s="171">
        <v>1</v>
      </c>
      <c r="AK5" s="118"/>
      <c r="AL5" s="118"/>
      <c r="AM5" s="118"/>
      <c r="AQ5" s="133">
        <v>1</v>
      </c>
      <c r="AR5" s="32">
        <v>1</v>
      </c>
      <c r="AS5" s="112" t="s">
        <v>91</v>
      </c>
      <c r="AT5" s="111" t="s">
        <v>80</v>
      </c>
      <c r="AU5" s="32"/>
      <c r="AV5" s="30" t="s">
        <v>81</v>
      </c>
      <c r="AX5" s="70">
        <f t="shared" ref="AX5:AX11" si="5">SUM(AY5:BE5)</f>
        <v>221</v>
      </c>
      <c r="AY5" s="153">
        <v>216</v>
      </c>
      <c r="AZ5" s="156">
        <v>5</v>
      </c>
      <c r="BA5" s="155"/>
      <c r="BB5" s="166"/>
      <c r="BC5" s="168"/>
      <c r="BD5" s="37"/>
      <c r="BE5" s="36"/>
      <c r="BG5" s="53"/>
      <c r="BH5" s="53"/>
      <c r="BI5" s="53"/>
      <c r="BJ5" s="53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</row>
    <row r="6" spans="1:258" ht="11.25" customHeight="1">
      <c r="A6" s="120">
        <v>2</v>
      </c>
      <c r="B6" s="66" t="s">
        <v>74</v>
      </c>
      <c r="C6" s="67">
        <v>1</v>
      </c>
      <c r="D6" s="68" t="s">
        <v>75</v>
      </c>
      <c r="E6" s="69" t="s">
        <v>160</v>
      </c>
      <c r="F6" s="31">
        <f t="shared" si="2"/>
        <v>18</v>
      </c>
      <c r="H6" s="32">
        <v>2</v>
      </c>
      <c r="N6" s="134">
        <v>3</v>
      </c>
      <c r="O6" s="32">
        <v>2</v>
      </c>
      <c r="P6" s="109" t="s">
        <v>76</v>
      </c>
      <c r="Q6" s="110" t="s">
        <v>77</v>
      </c>
      <c r="R6" s="32"/>
      <c r="U6" s="70">
        <f t="shared" si="3"/>
        <v>35</v>
      </c>
      <c r="V6" s="155"/>
      <c r="W6" s="154">
        <v>35</v>
      </c>
      <c r="X6" s="158"/>
      <c r="Y6" s="158"/>
      <c r="Z6" s="159"/>
      <c r="AD6" s="120">
        <v>6</v>
      </c>
      <c r="AE6" s="66" t="s">
        <v>74</v>
      </c>
      <c r="AF6" s="67">
        <v>4</v>
      </c>
      <c r="AG6" s="68" t="s">
        <v>75</v>
      </c>
      <c r="AH6" s="69" t="s">
        <v>228</v>
      </c>
      <c r="AI6" s="31">
        <f t="shared" si="4"/>
        <v>2</v>
      </c>
      <c r="AJ6" s="171">
        <v>1</v>
      </c>
      <c r="AK6" s="118"/>
      <c r="AQ6" s="133">
        <v>1</v>
      </c>
      <c r="AR6" s="32">
        <v>2</v>
      </c>
      <c r="AS6" s="108" t="s">
        <v>79</v>
      </c>
      <c r="AX6" s="70">
        <f t="shared" si="5"/>
        <v>150</v>
      </c>
      <c r="AY6" s="154">
        <v>150</v>
      </c>
      <c r="AZ6" s="158"/>
      <c r="BA6" s="158"/>
      <c r="BB6" s="158"/>
      <c r="BC6" s="159"/>
      <c r="BD6" s="37"/>
      <c r="BE6" s="36"/>
      <c r="BG6" s="53"/>
      <c r="BH6" s="53"/>
      <c r="BI6" s="53"/>
      <c r="BJ6" s="53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</row>
    <row r="7" spans="1:258" ht="11.25" customHeight="1">
      <c r="A7" s="120">
        <v>3</v>
      </c>
      <c r="B7" s="66" t="s">
        <v>74</v>
      </c>
      <c r="C7" s="67">
        <v>2</v>
      </c>
      <c r="D7" s="68" t="s">
        <v>75</v>
      </c>
      <c r="E7" s="69" t="s">
        <v>203</v>
      </c>
      <c r="F7" s="31">
        <f t="shared" si="2"/>
        <v>19</v>
      </c>
      <c r="H7" s="32">
        <v>2</v>
      </c>
      <c r="N7" s="134">
        <v>3</v>
      </c>
      <c r="O7" s="32">
        <v>3</v>
      </c>
      <c r="P7" s="108" t="s">
        <v>79</v>
      </c>
      <c r="Q7" s="110" t="s">
        <v>77</v>
      </c>
      <c r="R7" s="32"/>
      <c r="S7" s="30" t="s">
        <v>82</v>
      </c>
      <c r="U7" s="70">
        <f t="shared" si="3"/>
        <v>128</v>
      </c>
      <c r="V7" s="155"/>
      <c r="W7" s="154">
        <v>75</v>
      </c>
      <c r="X7" s="156">
        <v>53</v>
      </c>
      <c r="Y7" s="167"/>
      <c r="Z7" s="159"/>
      <c r="AD7" s="120">
        <v>7</v>
      </c>
      <c r="AE7" s="66" t="s">
        <v>74</v>
      </c>
      <c r="AF7" s="67">
        <v>4</v>
      </c>
      <c r="AG7" s="68" t="s">
        <v>75</v>
      </c>
      <c r="AH7" s="69" t="s">
        <v>162</v>
      </c>
      <c r="AI7" s="31">
        <f t="shared" si="4"/>
        <v>3</v>
      </c>
      <c r="AJ7" s="171">
        <v>1</v>
      </c>
      <c r="AK7" s="118"/>
      <c r="AQ7" s="133">
        <v>1</v>
      </c>
      <c r="AR7" s="32">
        <v>3</v>
      </c>
      <c r="AS7" s="108" t="s">
        <v>79</v>
      </c>
      <c r="AT7" s="113" t="s">
        <v>85</v>
      </c>
      <c r="AU7" s="32"/>
      <c r="AV7" s="30" t="s">
        <v>81</v>
      </c>
      <c r="AX7" s="70">
        <f t="shared" si="5"/>
        <v>80</v>
      </c>
      <c r="AY7" s="154">
        <v>74</v>
      </c>
      <c r="AZ7" s="156">
        <v>6</v>
      </c>
      <c r="BA7" s="158"/>
      <c r="BB7" s="158"/>
      <c r="BC7" s="159"/>
      <c r="BD7" s="37"/>
      <c r="BE7" s="36"/>
      <c r="BG7" s="53"/>
      <c r="BH7" s="53"/>
      <c r="BI7" s="53"/>
      <c r="BJ7" s="53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</row>
    <row r="8" spans="1:258" ht="11.25" customHeight="1">
      <c r="A8" s="120">
        <v>4</v>
      </c>
      <c r="B8" s="66" t="s">
        <v>74</v>
      </c>
      <c r="C8" s="67">
        <v>2</v>
      </c>
      <c r="D8" s="68" t="s">
        <v>75</v>
      </c>
      <c r="E8" s="69" t="s">
        <v>161</v>
      </c>
      <c r="F8" s="31">
        <f t="shared" si="2"/>
        <v>49</v>
      </c>
      <c r="I8" s="118">
        <v>3</v>
      </c>
      <c r="J8" s="118"/>
      <c r="N8" s="131">
        <v>7</v>
      </c>
      <c r="O8" s="32">
        <v>1</v>
      </c>
      <c r="P8" s="108" t="s">
        <v>79</v>
      </c>
      <c r="Q8" s="32"/>
      <c r="R8" s="32"/>
      <c r="U8" s="70">
        <f t="shared" si="3"/>
        <v>40</v>
      </c>
      <c r="V8" s="155"/>
      <c r="W8" s="155"/>
      <c r="X8" s="165">
        <v>40</v>
      </c>
      <c r="Y8" s="167"/>
      <c r="Z8" s="159"/>
      <c r="AD8" s="120">
        <v>42</v>
      </c>
      <c r="AE8" s="66" t="s">
        <v>74</v>
      </c>
      <c r="AF8" s="67">
        <v>29</v>
      </c>
      <c r="AG8" s="68" t="s">
        <v>75</v>
      </c>
      <c r="AH8" s="117">
        <v>29</v>
      </c>
      <c r="AI8" s="31">
        <f t="shared" si="4"/>
        <v>9</v>
      </c>
      <c r="AJ8" s="171">
        <v>1</v>
      </c>
      <c r="AK8" s="118"/>
      <c r="AL8" s="118"/>
      <c r="AM8" s="118"/>
      <c r="AN8" s="118"/>
      <c r="AO8" s="118"/>
      <c r="AQ8" s="152">
        <v>2</v>
      </c>
      <c r="AR8" s="32">
        <v>1</v>
      </c>
      <c r="AS8" s="108" t="s">
        <v>79</v>
      </c>
      <c r="AT8" s="110" t="s">
        <v>77</v>
      </c>
      <c r="AU8" s="32"/>
      <c r="AV8" s="30" t="s">
        <v>93</v>
      </c>
      <c r="AX8" s="70">
        <f t="shared" si="5"/>
        <v>78</v>
      </c>
      <c r="AY8" s="151">
        <v>78</v>
      </c>
      <c r="AZ8" s="72"/>
      <c r="BA8" s="72"/>
      <c r="BB8" s="158"/>
      <c r="BC8" s="159"/>
      <c r="BD8" s="37"/>
      <c r="BE8" s="74"/>
      <c r="BG8" s="53"/>
      <c r="BH8" s="53"/>
      <c r="BI8" s="53"/>
      <c r="BJ8" s="53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</row>
    <row r="9" spans="1:258" ht="11.25" customHeight="1">
      <c r="A9" s="120">
        <v>5</v>
      </c>
      <c r="B9" s="66" t="s">
        <v>74</v>
      </c>
      <c r="C9" s="67">
        <v>3</v>
      </c>
      <c r="D9" s="68" t="s">
        <v>75</v>
      </c>
      <c r="E9" s="117">
        <v>3</v>
      </c>
      <c r="F9" s="31">
        <f t="shared" si="2"/>
        <v>1</v>
      </c>
      <c r="G9" s="171">
        <v>1</v>
      </c>
      <c r="H9" s="118"/>
      <c r="I9" s="118"/>
      <c r="J9" s="118"/>
      <c r="N9" s="133">
        <v>1</v>
      </c>
      <c r="O9" s="32">
        <v>1</v>
      </c>
      <c r="P9" s="112" t="s">
        <v>91</v>
      </c>
      <c r="Q9" s="111" t="s">
        <v>80</v>
      </c>
      <c r="R9" s="32"/>
      <c r="S9" s="30" t="s">
        <v>81</v>
      </c>
      <c r="U9" s="70">
        <f t="shared" si="3"/>
        <v>221</v>
      </c>
      <c r="V9" s="154">
        <v>216</v>
      </c>
      <c r="W9" s="156">
        <v>5</v>
      </c>
      <c r="X9" s="155"/>
      <c r="Y9" s="167"/>
      <c r="Z9" s="159"/>
      <c r="AD9" s="120">
        <v>44</v>
      </c>
      <c r="AE9" s="66" t="s">
        <v>74</v>
      </c>
      <c r="AF9" s="67">
        <v>30</v>
      </c>
      <c r="AG9" s="68" t="s">
        <v>75</v>
      </c>
      <c r="AH9" s="117" t="s">
        <v>171</v>
      </c>
      <c r="AI9" s="31">
        <f t="shared" si="4"/>
        <v>10</v>
      </c>
      <c r="AJ9" s="171">
        <v>1</v>
      </c>
      <c r="AK9" s="118"/>
      <c r="AL9" s="118"/>
      <c r="AM9" s="118"/>
      <c r="AN9" s="118"/>
      <c r="AO9" s="118"/>
      <c r="AQ9" s="152">
        <v>2</v>
      </c>
      <c r="AR9" s="32">
        <v>2</v>
      </c>
      <c r="AS9" s="109" t="s">
        <v>76</v>
      </c>
      <c r="AT9" s="110" t="s">
        <v>77</v>
      </c>
      <c r="AU9" s="32"/>
      <c r="AX9" s="70">
        <f t="shared" si="5"/>
        <v>40</v>
      </c>
      <c r="AY9" s="151">
        <v>40</v>
      </c>
      <c r="AZ9" s="158"/>
      <c r="BA9" s="158"/>
      <c r="BB9" s="158"/>
      <c r="BC9" s="159"/>
      <c r="BD9" s="37"/>
      <c r="BE9" s="36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</row>
    <row r="10" spans="1:258" ht="11.25" customHeight="1">
      <c r="A10" s="120">
        <v>6</v>
      </c>
      <c r="B10" s="66" t="s">
        <v>74</v>
      </c>
      <c r="C10" s="67">
        <v>4</v>
      </c>
      <c r="D10" s="68" t="s">
        <v>75</v>
      </c>
      <c r="E10" s="69" t="s">
        <v>228</v>
      </c>
      <c r="F10" s="31">
        <f t="shared" si="2"/>
        <v>2</v>
      </c>
      <c r="G10" s="171">
        <v>1</v>
      </c>
      <c r="H10" s="118"/>
      <c r="N10" s="133">
        <v>1</v>
      </c>
      <c r="O10" s="32">
        <v>2</v>
      </c>
      <c r="P10" s="108" t="s">
        <v>79</v>
      </c>
      <c r="U10" s="70">
        <f t="shared" si="3"/>
        <v>150</v>
      </c>
      <c r="V10" s="154">
        <v>150</v>
      </c>
      <c r="W10" s="158"/>
      <c r="X10" s="158"/>
      <c r="Y10" s="158"/>
      <c r="Z10" s="159"/>
      <c r="AD10" s="120">
        <v>45</v>
      </c>
      <c r="AE10" s="66" t="s">
        <v>74</v>
      </c>
      <c r="AF10" s="67">
        <v>31</v>
      </c>
      <c r="AG10" s="68" t="s">
        <v>75</v>
      </c>
      <c r="AH10" s="117" t="s">
        <v>200</v>
      </c>
      <c r="AI10" s="31">
        <f t="shared" si="4"/>
        <v>11</v>
      </c>
      <c r="AJ10" s="171">
        <v>1</v>
      </c>
      <c r="AK10" s="118"/>
      <c r="AL10" s="118"/>
      <c r="AM10" s="118"/>
      <c r="AN10" s="118"/>
      <c r="AO10" s="118"/>
      <c r="AQ10" s="152">
        <v>2</v>
      </c>
      <c r="AR10" s="32">
        <v>3</v>
      </c>
      <c r="AS10" s="112" t="s">
        <v>91</v>
      </c>
      <c r="AT10" s="113" t="s">
        <v>85</v>
      </c>
      <c r="AU10" s="32"/>
      <c r="AX10" s="70">
        <f t="shared" si="5"/>
        <v>121</v>
      </c>
      <c r="AY10" s="151">
        <v>121</v>
      </c>
      <c r="AZ10" s="72"/>
      <c r="BA10" s="72"/>
      <c r="BB10" s="158"/>
      <c r="BC10" s="159"/>
      <c r="BD10" s="37"/>
      <c r="BE10" s="36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</row>
    <row r="11" spans="1:258" ht="11.25" customHeight="1">
      <c r="A11" s="120">
        <v>7</v>
      </c>
      <c r="B11" s="66" t="s">
        <v>74</v>
      </c>
      <c r="C11" s="67">
        <v>4</v>
      </c>
      <c r="D11" s="68" t="s">
        <v>75</v>
      </c>
      <c r="E11" s="69" t="s">
        <v>162</v>
      </c>
      <c r="F11" s="31">
        <f t="shared" si="2"/>
        <v>3</v>
      </c>
      <c r="G11" s="171">
        <v>1</v>
      </c>
      <c r="H11" s="118"/>
      <c r="N11" s="133">
        <v>1</v>
      </c>
      <c r="O11" s="32">
        <v>3</v>
      </c>
      <c r="P11" s="108" t="s">
        <v>79</v>
      </c>
      <c r="Q11" s="113" t="s">
        <v>85</v>
      </c>
      <c r="R11" s="32"/>
      <c r="S11" s="30" t="s">
        <v>81</v>
      </c>
      <c r="U11" s="70">
        <f t="shared" si="3"/>
        <v>80</v>
      </c>
      <c r="V11" s="154">
        <v>74</v>
      </c>
      <c r="W11" s="156">
        <v>6</v>
      </c>
      <c r="X11" s="158"/>
      <c r="Y11" s="158"/>
      <c r="Z11" s="159"/>
      <c r="AD11" s="120">
        <v>50</v>
      </c>
      <c r="AE11" s="66" t="s">
        <v>74</v>
      </c>
      <c r="AF11" s="67">
        <v>33</v>
      </c>
      <c r="AG11" s="68" t="s">
        <v>75</v>
      </c>
      <c r="AH11" s="117" t="s">
        <v>207</v>
      </c>
      <c r="AI11" s="31">
        <f t="shared" si="4"/>
        <v>12</v>
      </c>
      <c r="AJ11" s="171">
        <v>1</v>
      </c>
      <c r="AK11" s="118"/>
      <c r="AL11" s="118"/>
      <c r="AM11" s="118"/>
      <c r="AN11" s="118"/>
      <c r="AO11" s="118"/>
      <c r="AQ11" s="152">
        <v>2</v>
      </c>
      <c r="AR11" s="32">
        <v>4</v>
      </c>
      <c r="AS11" s="111" t="s">
        <v>80</v>
      </c>
      <c r="AT11" s="110" t="s">
        <v>77</v>
      </c>
      <c r="AU11" s="32"/>
      <c r="AV11" s="30" t="s">
        <v>93</v>
      </c>
      <c r="AX11" s="70">
        <f t="shared" si="5"/>
        <v>153</v>
      </c>
      <c r="AY11" s="151">
        <v>153</v>
      </c>
      <c r="AZ11" s="158"/>
      <c r="BA11" s="158"/>
      <c r="BB11" s="158"/>
      <c r="BC11" s="159"/>
      <c r="BD11" s="37"/>
      <c r="BE11" s="36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</row>
    <row r="12" spans="1:258" ht="11.25" customHeight="1">
      <c r="A12" s="120">
        <v>8</v>
      </c>
      <c r="B12" s="66" t="s">
        <v>74</v>
      </c>
      <c r="C12" s="67">
        <v>5</v>
      </c>
      <c r="D12" s="68" t="s">
        <v>75</v>
      </c>
      <c r="E12" s="69">
        <v>5</v>
      </c>
      <c r="F12" s="31">
        <f t="shared" si="2"/>
        <v>20</v>
      </c>
      <c r="H12" s="32">
        <v>2</v>
      </c>
      <c r="N12" s="134">
        <v>3</v>
      </c>
      <c r="O12" s="32">
        <v>4</v>
      </c>
      <c r="P12" s="108" t="s">
        <v>79</v>
      </c>
      <c r="Q12" s="32"/>
      <c r="R12" s="32"/>
      <c r="S12" s="30" t="s">
        <v>87</v>
      </c>
      <c r="U12" s="70">
        <f t="shared" si="3"/>
        <v>228</v>
      </c>
      <c r="V12" s="156">
        <v>39</v>
      </c>
      <c r="W12" s="154">
        <v>92</v>
      </c>
      <c r="X12" s="156">
        <v>93</v>
      </c>
      <c r="Y12" s="156">
        <v>4</v>
      </c>
      <c r="Z12" s="159"/>
      <c r="AD12" s="120">
        <v>81</v>
      </c>
      <c r="AE12" s="66" t="s">
        <v>183</v>
      </c>
      <c r="AF12" s="67" t="s">
        <v>184</v>
      </c>
      <c r="AG12" s="116" t="s">
        <v>75</v>
      </c>
      <c r="AH12" s="117" t="s">
        <v>185</v>
      </c>
      <c r="AI12" s="31">
        <f t="shared" si="4"/>
        <v>13</v>
      </c>
      <c r="AJ12" s="171">
        <v>1</v>
      </c>
      <c r="AK12" s="118"/>
      <c r="AL12" s="118"/>
      <c r="AM12" s="118"/>
      <c r="AN12" s="118"/>
      <c r="AO12" s="118"/>
      <c r="AQ12" s="152">
        <v>2</v>
      </c>
      <c r="AR12" s="32">
        <v>5</v>
      </c>
      <c r="AS12" s="112" t="s">
        <v>91</v>
      </c>
      <c r="AT12" s="111" t="s">
        <v>80</v>
      </c>
      <c r="AV12" s="30" t="s">
        <v>191</v>
      </c>
      <c r="AX12" s="107">
        <v>35</v>
      </c>
      <c r="AY12" s="72"/>
      <c r="AZ12" s="72"/>
      <c r="BA12" s="72"/>
      <c r="BB12" s="158"/>
      <c r="BC12" s="159"/>
      <c r="BD12" s="37"/>
      <c r="BE12" s="36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</row>
    <row r="13" spans="1:258" ht="11.25" customHeight="1">
      <c r="A13" s="120">
        <v>9</v>
      </c>
      <c r="B13" s="66" t="s">
        <v>74</v>
      </c>
      <c r="C13" s="67">
        <v>6</v>
      </c>
      <c r="D13" s="68" t="s">
        <v>75</v>
      </c>
      <c r="E13" s="69">
        <v>6</v>
      </c>
      <c r="F13" s="31">
        <f t="shared" si="2"/>
        <v>50</v>
      </c>
      <c r="I13" s="118">
        <v>3</v>
      </c>
      <c r="J13" s="118"/>
      <c r="N13" s="131">
        <v>7</v>
      </c>
      <c r="O13" s="32">
        <v>2</v>
      </c>
      <c r="P13" s="32" t="s">
        <v>219</v>
      </c>
      <c r="Q13" s="32" t="s">
        <v>220</v>
      </c>
      <c r="R13" s="32"/>
      <c r="S13" s="30" t="s">
        <v>89</v>
      </c>
      <c r="U13" s="70">
        <f t="shared" si="3"/>
        <v>217</v>
      </c>
      <c r="V13" s="157">
        <v>28</v>
      </c>
      <c r="W13" s="157">
        <v>92</v>
      </c>
      <c r="X13" s="165">
        <v>93</v>
      </c>
      <c r="Y13" s="157">
        <v>4</v>
      </c>
      <c r="Z13" s="159"/>
      <c r="AD13" s="120">
        <v>82</v>
      </c>
      <c r="AE13" s="66" t="s">
        <v>183</v>
      </c>
      <c r="AF13" s="67" t="s">
        <v>184</v>
      </c>
      <c r="AG13" s="116" t="s">
        <v>75</v>
      </c>
      <c r="AH13" s="117" t="s">
        <v>186</v>
      </c>
      <c r="AI13" s="31">
        <f t="shared" si="4"/>
        <v>14</v>
      </c>
      <c r="AJ13" s="171">
        <v>1</v>
      </c>
      <c r="AK13" s="118"/>
      <c r="AL13" s="118"/>
      <c r="AM13" s="118"/>
      <c r="AN13" s="118"/>
      <c r="AO13" s="118"/>
      <c r="AQ13" s="152">
        <v>2</v>
      </c>
      <c r="AR13" s="77">
        <v>6</v>
      </c>
      <c r="AS13" s="108" t="s">
        <v>79</v>
      </c>
      <c r="AV13" s="30" t="s">
        <v>192</v>
      </c>
      <c r="AX13" s="107">
        <v>20</v>
      </c>
      <c r="AY13" s="72"/>
      <c r="AZ13" s="72"/>
      <c r="BA13" s="72"/>
      <c r="BB13" s="158"/>
      <c r="BC13" s="159"/>
      <c r="BD13" s="37"/>
      <c r="BE13" s="36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</row>
    <row r="14" spans="1:258" ht="11.25" customHeight="1">
      <c r="A14" s="120">
        <v>10</v>
      </c>
      <c r="B14" s="66" t="s">
        <v>74</v>
      </c>
      <c r="C14" s="67">
        <v>7</v>
      </c>
      <c r="D14" s="68" t="s">
        <v>75</v>
      </c>
      <c r="E14" s="69" t="s">
        <v>214</v>
      </c>
      <c r="F14" s="31">
        <f t="shared" si="2"/>
        <v>65</v>
      </c>
      <c r="G14" s="119"/>
      <c r="H14" s="118"/>
      <c r="I14" s="118"/>
      <c r="J14" s="118">
        <v>4</v>
      </c>
      <c r="N14" s="137">
        <v>9</v>
      </c>
      <c r="O14" s="32">
        <v>1</v>
      </c>
      <c r="P14" s="111" t="s">
        <v>80</v>
      </c>
      <c r="Q14" s="112" t="s">
        <v>91</v>
      </c>
      <c r="R14" s="32"/>
      <c r="S14" s="30" t="s">
        <v>92</v>
      </c>
      <c r="U14" s="70">
        <f t="shared" si="3"/>
        <v>140</v>
      </c>
      <c r="V14" s="72"/>
      <c r="W14" s="72"/>
      <c r="X14" s="72"/>
      <c r="Y14" s="165">
        <v>140</v>
      </c>
      <c r="Z14" s="159"/>
      <c r="AD14" s="120">
        <v>83</v>
      </c>
      <c r="AE14" s="66" t="s">
        <v>183</v>
      </c>
      <c r="AF14" s="67" t="s">
        <v>184</v>
      </c>
      <c r="AG14" s="116" t="s">
        <v>75</v>
      </c>
      <c r="AH14" s="117" t="s">
        <v>187</v>
      </c>
      <c r="AI14" s="31">
        <f t="shared" si="4"/>
        <v>15</v>
      </c>
      <c r="AJ14" s="171">
        <v>1</v>
      </c>
      <c r="AK14" s="118"/>
      <c r="AL14" s="118"/>
      <c r="AM14" s="118"/>
      <c r="AN14" s="118"/>
      <c r="AO14" s="118"/>
      <c r="AQ14" s="152">
        <v>2</v>
      </c>
      <c r="AR14" s="32">
        <v>7</v>
      </c>
      <c r="AS14" s="111" t="s">
        <v>80</v>
      </c>
      <c r="AT14" s="109" t="s">
        <v>76</v>
      </c>
      <c r="AV14" s="30" t="s">
        <v>193</v>
      </c>
      <c r="AX14" s="107">
        <v>35</v>
      </c>
      <c r="AY14" s="72"/>
      <c r="AZ14" s="72"/>
      <c r="BA14" s="72"/>
      <c r="BB14" s="158"/>
      <c r="BC14" s="159"/>
      <c r="BD14" s="37"/>
      <c r="BE14" s="36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</row>
    <row r="15" spans="1:258" ht="11.25" customHeight="1">
      <c r="A15" s="120">
        <v>11</v>
      </c>
      <c r="B15" s="66" t="s">
        <v>74</v>
      </c>
      <c r="C15" s="67">
        <v>7</v>
      </c>
      <c r="D15" s="68" t="s">
        <v>75</v>
      </c>
      <c r="E15" s="69" t="s">
        <v>163</v>
      </c>
      <c r="F15" s="31">
        <f t="shared" si="2"/>
        <v>66</v>
      </c>
      <c r="G15" s="119"/>
      <c r="H15" s="118"/>
      <c r="I15" s="118"/>
      <c r="J15" s="118">
        <v>4</v>
      </c>
      <c r="N15" s="137">
        <v>9</v>
      </c>
      <c r="O15" s="32">
        <v>2</v>
      </c>
      <c r="P15" s="111" t="s">
        <v>80</v>
      </c>
      <c r="Q15" s="32"/>
      <c r="R15" s="32"/>
      <c r="U15" s="70">
        <f t="shared" si="3"/>
        <v>35</v>
      </c>
      <c r="V15" s="72"/>
      <c r="W15" s="72"/>
      <c r="X15" s="72"/>
      <c r="Y15" s="165">
        <v>35</v>
      </c>
      <c r="Z15" s="159"/>
      <c r="AD15" s="120">
        <v>1</v>
      </c>
      <c r="AE15" s="66" t="s">
        <v>74</v>
      </c>
      <c r="AF15" s="67">
        <v>1</v>
      </c>
      <c r="AG15" s="68" t="s">
        <v>75</v>
      </c>
      <c r="AH15" s="69" t="s">
        <v>202</v>
      </c>
      <c r="AI15" s="31">
        <f t="shared" si="4"/>
        <v>17</v>
      </c>
      <c r="AJ15" s="171"/>
      <c r="AK15" s="32">
        <v>2</v>
      </c>
      <c r="AQ15" s="134">
        <v>3</v>
      </c>
      <c r="AR15" s="32">
        <v>1</v>
      </c>
      <c r="AS15" s="108" t="s">
        <v>79</v>
      </c>
      <c r="AU15" s="32"/>
      <c r="AV15" s="30" t="s">
        <v>78</v>
      </c>
      <c r="AX15" s="70">
        <f t="shared" ref="AX15:AX60" si="6">SUM(AY15:BE15)</f>
        <v>123</v>
      </c>
      <c r="AY15" s="155"/>
      <c r="AZ15" s="154">
        <v>30</v>
      </c>
      <c r="BA15" s="156">
        <v>93</v>
      </c>
      <c r="BB15" s="167"/>
      <c r="BC15" s="159"/>
      <c r="BD15" s="37"/>
      <c r="BE15" s="36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</row>
    <row r="16" spans="1:258" ht="11.25" customHeight="1">
      <c r="A16" s="120">
        <v>12</v>
      </c>
      <c r="B16" s="66" t="s">
        <v>74</v>
      </c>
      <c r="C16" s="67">
        <v>8</v>
      </c>
      <c r="D16" s="68" t="s">
        <v>75</v>
      </c>
      <c r="E16" s="117" t="s">
        <v>215</v>
      </c>
      <c r="F16" s="31">
        <f t="shared" si="2"/>
        <v>67</v>
      </c>
      <c r="G16" s="119"/>
      <c r="H16" s="118"/>
      <c r="I16" s="118"/>
      <c r="J16" s="118">
        <v>4</v>
      </c>
      <c r="K16" s="114"/>
      <c r="N16" s="137">
        <v>9</v>
      </c>
      <c r="O16" s="32">
        <v>3</v>
      </c>
      <c r="P16" s="108" t="s">
        <v>79</v>
      </c>
      <c r="Q16" s="113" t="s">
        <v>85</v>
      </c>
      <c r="R16" s="32"/>
      <c r="S16" s="30" t="s">
        <v>94</v>
      </c>
      <c r="U16" s="70">
        <f t="shared" si="3"/>
        <v>134</v>
      </c>
      <c r="V16" s="72"/>
      <c r="W16" s="72"/>
      <c r="X16" s="72"/>
      <c r="Y16" s="165">
        <v>134</v>
      </c>
      <c r="Z16" s="159"/>
      <c r="AD16" s="120">
        <v>2</v>
      </c>
      <c r="AE16" s="66" t="s">
        <v>74</v>
      </c>
      <c r="AF16" s="67">
        <v>1</v>
      </c>
      <c r="AG16" s="68" t="s">
        <v>75</v>
      </c>
      <c r="AH16" s="69" t="s">
        <v>160</v>
      </c>
      <c r="AI16" s="31">
        <f t="shared" si="4"/>
        <v>18</v>
      </c>
      <c r="AJ16" s="171"/>
      <c r="AK16" s="32">
        <v>2</v>
      </c>
      <c r="AQ16" s="134">
        <v>3</v>
      </c>
      <c r="AR16" s="32">
        <v>2</v>
      </c>
      <c r="AS16" s="109" t="s">
        <v>76</v>
      </c>
      <c r="AT16" s="110" t="s">
        <v>77</v>
      </c>
      <c r="AU16" s="32"/>
      <c r="AX16" s="70">
        <f t="shared" si="6"/>
        <v>35</v>
      </c>
      <c r="AY16" s="155"/>
      <c r="AZ16" s="154">
        <v>35</v>
      </c>
      <c r="BA16" s="158"/>
      <c r="BB16" s="158"/>
      <c r="BC16" s="159"/>
      <c r="BD16" s="37"/>
      <c r="BE16" s="3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</row>
    <row r="17" spans="1:258" ht="11.25" customHeight="1">
      <c r="A17" s="120">
        <v>13</v>
      </c>
      <c r="B17" s="66" t="s">
        <v>74</v>
      </c>
      <c r="C17" s="67">
        <v>8</v>
      </c>
      <c r="D17" s="68" t="s">
        <v>75</v>
      </c>
      <c r="E17" s="117" t="s">
        <v>146</v>
      </c>
      <c r="F17" s="31">
        <f t="shared" si="2"/>
        <v>68</v>
      </c>
      <c r="G17" s="119"/>
      <c r="H17" s="118"/>
      <c r="I17" s="118"/>
      <c r="J17" s="118">
        <v>4</v>
      </c>
      <c r="K17" s="114"/>
      <c r="N17" s="137">
        <v>9</v>
      </c>
      <c r="O17" s="32">
        <v>4</v>
      </c>
      <c r="P17" s="110" t="s">
        <v>77</v>
      </c>
      <c r="Q17" s="113" t="s">
        <v>85</v>
      </c>
      <c r="R17" s="32"/>
      <c r="U17" s="70">
        <f t="shared" si="3"/>
        <v>35</v>
      </c>
      <c r="V17" s="72"/>
      <c r="W17" s="72"/>
      <c r="X17" s="72"/>
      <c r="Y17" s="165">
        <v>35</v>
      </c>
      <c r="Z17" s="159"/>
      <c r="AD17" s="120">
        <v>3</v>
      </c>
      <c r="AE17" s="66" t="s">
        <v>74</v>
      </c>
      <c r="AF17" s="67">
        <v>2</v>
      </c>
      <c r="AG17" s="68" t="s">
        <v>75</v>
      </c>
      <c r="AH17" s="69" t="s">
        <v>203</v>
      </c>
      <c r="AI17" s="31">
        <f t="shared" si="4"/>
        <v>19</v>
      </c>
      <c r="AJ17" s="171"/>
      <c r="AK17" s="32">
        <v>2</v>
      </c>
      <c r="AQ17" s="134">
        <v>3</v>
      </c>
      <c r="AR17" s="32">
        <v>3</v>
      </c>
      <c r="AS17" s="108" t="s">
        <v>79</v>
      </c>
      <c r="AT17" s="110" t="s">
        <v>77</v>
      </c>
      <c r="AU17" s="32"/>
      <c r="AV17" s="30" t="s">
        <v>82</v>
      </c>
      <c r="AX17" s="70">
        <f t="shared" si="6"/>
        <v>128</v>
      </c>
      <c r="AY17" s="155"/>
      <c r="AZ17" s="154">
        <v>75</v>
      </c>
      <c r="BA17" s="156">
        <v>53</v>
      </c>
      <c r="BB17" s="167"/>
      <c r="BC17" s="159"/>
      <c r="BD17" s="37"/>
      <c r="BE17" s="36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</row>
    <row r="18" spans="1:258" ht="11.25" customHeight="1">
      <c r="A18" s="120">
        <v>14</v>
      </c>
      <c r="B18" s="66" t="s">
        <v>74</v>
      </c>
      <c r="C18" s="67">
        <v>9</v>
      </c>
      <c r="D18" s="68" t="s">
        <v>75</v>
      </c>
      <c r="E18" s="69">
        <v>9</v>
      </c>
      <c r="F18" s="31">
        <f t="shared" si="2"/>
        <v>69</v>
      </c>
      <c r="G18" s="119"/>
      <c r="H18" s="118"/>
      <c r="I18" s="118"/>
      <c r="J18" s="118">
        <v>4</v>
      </c>
      <c r="N18" s="137">
        <v>9</v>
      </c>
      <c r="O18" s="32">
        <v>5</v>
      </c>
      <c r="P18" s="108" t="s">
        <v>79</v>
      </c>
      <c r="Q18" s="111" t="s">
        <v>80</v>
      </c>
      <c r="R18" s="32"/>
      <c r="S18" s="30" t="s">
        <v>95</v>
      </c>
      <c r="U18" s="70">
        <f t="shared" si="3"/>
        <v>105</v>
      </c>
      <c r="V18" s="72"/>
      <c r="W18" s="72"/>
      <c r="X18" s="72"/>
      <c r="Y18" s="165">
        <v>105</v>
      </c>
      <c r="Z18" s="159"/>
      <c r="AD18" s="120">
        <v>8</v>
      </c>
      <c r="AE18" s="66" t="s">
        <v>74</v>
      </c>
      <c r="AF18" s="67">
        <v>5</v>
      </c>
      <c r="AG18" s="68" t="s">
        <v>75</v>
      </c>
      <c r="AH18" s="69">
        <v>5</v>
      </c>
      <c r="AI18" s="31">
        <f t="shared" si="4"/>
        <v>20</v>
      </c>
      <c r="AJ18" s="171"/>
      <c r="AK18" s="32">
        <v>2</v>
      </c>
      <c r="AQ18" s="134">
        <v>3</v>
      </c>
      <c r="AR18" s="32">
        <v>4</v>
      </c>
      <c r="AS18" s="108" t="s">
        <v>79</v>
      </c>
      <c r="AT18" s="32"/>
      <c r="AU18" s="32"/>
      <c r="AV18" s="30" t="s">
        <v>87</v>
      </c>
      <c r="AX18" s="70">
        <f t="shared" si="6"/>
        <v>228</v>
      </c>
      <c r="AY18" s="156">
        <v>39</v>
      </c>
      <c r="AZ18" s="154">
        <v>92</v>
      </c>
      <c r="BA18" s="156">
        <v>93</v>
      </c>
      <c r="BB18" s="156">
        <v>4</v>
      </c>
      <c r="BC18" s="159"/>
      <c r="BD18" s="37"/>
      <c r="BE18" s="36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</row>
    <row r="19" spans="1:258" ht="11.25" customHeight="1">
      <c r="A19" s="120">
        <v>15</v>
      </c>
      <c r="B19" s="66" t="s">
        <v>74</v>
      </c>
      <c r="C19" s="67">
        <v>9</v>
      </c>
      <c r="D19" s="68"/>
      <c r="E19" s="69" t="s">
        <v>164</v>
      </c>
      <c r="F19" s="31">
        <f t="shared" si="2"/>
        <v>77</v>
      </c>
      <c r="G19" s="119"/>
      <c r="H19" s="118"/>
      <c r="I19" s="118"/>
      <c r="J19" s="118">
        <v>4</v>
      </c>
      <c r="N19" s="137">
        <v>10</v>
      </c>
      <c r="O19" s="32">
        <v>5</v>
      </c>
      <c r="P19" s="32"/>
      <c r="S19" s="30" t="s">
        <v>95</v>
      </c>
      <c r="U19" s="70">
        <f t="shared" si="3"/>
        <v>40</v>
      </c>
      <c r="V19" s="72"/>
      <c r="W19" s="72"/>
      <c r="X19" s="72"/>
      <c r="Y19" s="196">
        <v>40</v>
      </c>
      <c r="Z19" s="164"/>
      <c r="AA19" s="73"/>
      <c r="AB19" s="178"/>
      <c r="AD19" s="120"/>
      <c r="AE19" s="66"/>
      <c r="AF19" s="67"/>
      <c r="AG19" s="68"/>
      <c r="AH19" s="69"/>
      <c r="AI19" s="31"/>
      <c r="AJ19" s="171"/>
      <c r="AK19" s="32"/>
      <c r="AQ19" s="134"/>
      <c r="AS19" s="108"/>
      <c r="AT19" s="32"/>
      <c r="AU19" s="32"/>
      <c r="AX19" s="70"/>
      <c r="AY19" s="156"/>
      <c r="AZ19" s="154"/>
      <c r="BA19" s="156"/>
      <c r="BB19" s="156"/>
      <c r="BC19" s="159"/>
      <c r="BD19" s="37"/>
      <c r="BE19" s="36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</row>
    <row r="20" spans="1:258" ht="11.25" customHeight="1">
      <c r="A20" s="120">
        <v>16</v>
      </c>
      <c r="B20" s="66" t="s">
        <v>74</v>
      </c>
      <c r="C20" s="67">
        <v>10</v>
      </c>
      <c r="D20" s="68"/>
      <c r="E20" s="32">
        <v>10</v>
      </c>
      <c r="F20" s="31">
        <f t="shared" si="2"/>
        <v>86</v>
      </c>
      <c r="G20" s="119"/>
      <c r="H20" s="118"/>
      <c r="I20" s="118"/>
      <c r="J20" s="118">
        <v>4</v>
      </c>
      <c r="N20" s="138">
        <v>11</v>
      </c>
      <c r="O20" s="32">
        <v>6</v>
      </c>
      <c r="P20" s="111" t="s">
        <v>80</v>
      </c>
      <c r="Q20" s="113" t="s">
        <v>85</v>
      </c>
      <c r="R20" s="32"/>
      <c r="S20" s="30" t="s">
        <v>96</v>
      </c>
      <c r="U20" s="70">
        <f t="shared" si="3"/>
        <v>110</v>
      </c>
      <c r="V20" s="72"/>
      <c r="W20" s="72"/>
      <c r="X20" s="72"/>
      <c r="Y20" s="196">
        <v>110</v>
      </c>
      <c r="Z20" s="187"/>
      <c r="AA20" s="188"/>
      <c r="AB20" s="34"/>
      <c r="AD20" s="120"/>
      <c r="AE20" s="66"/>
      <c r="AF20" s="67"/>
      <c r="AG20" s="68"/>
      <c r="AH20" s="69"/>
      <c r="AI20" s="31"/>
      <c r="AJ20" s="171"/>
      <c r="AK20" s="32"/>
      <c r="AQ20" s="134"/>
      <c r="AS20" s="108"/>
      <c r="AT20" s="32"/>
      <c r="AU20" s="32"/>
      <c r="AX20" s="70"/>
      <c r="AY20" s="156"/>
      <c r="AZ20" s="154"/>
      <c r="BA20" s="156"/>
      <c r="BB20" s="156"/>
      <c r="BC20" s="159"/>
      <c r="BD20" s="37"/>
      <c r="BE20" s="36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</row>
    <row r="21" spans="1:258" ht="11.25" customHeight="1">
      <c r="A21" s="120">
        <v>17</v>
      </c>
      <c r="B21" s="66" t="s">
        <v>74</v>
      </c>
      <c r="C21" s="67">
        <v>10</v>
      </c>
      <c r="D21" s="68"/>
      <c r="E21" s="32" t="s">
        <v>165</v>
      </c>
      <c r="F21" s="31">
        <f t="shared" si="2"/>
        <v>78</v>
      </c>
      <c r="G21" s="119"/>
      <c r="H21" s="127"/>
      <c r="I21" s="118"/>
      <c r="J21" s="118">
        <v>4</v>
      </c>
      <c r="K21" s="118"/>
      <c r="L21" s="118"/>
      <c r="M21" s="179"/>
      <c r="N21" s="137">
        <v>10</v>
      </c>
      <c r="O21" s="179">
        <v>6</v>
      </c>
      <c r="P21" s="179"/>
      <c r="Q21" s="179"/>
      <c r="R21" s="180"/>
      <c r="S21" s="30" t="s">
        <v>96</v>
      </c>
      <c r="T21" s="180"/>
      <c r="U21" s="70">
        <f t="shared" si="3"/>
        <v>40</v>
      </c>
      <c r="V21" s="72"/>
      <c r="W21" s="72"/>
      <c r="X21" s="72"/>
      <c r="Y21" s="196">
        <v>40</v>
      </c>
      <c r="Z21" s="199"/>
      <c r="AA21" s="200"/>
      <c r="AB21" s="178"/>
      <c r="AD21" s="120"/>
      <c r="AE21" s="66"/>
      <c r="AF21" s="67"/>
      <c r="AG21" s="68"/>
      <c r="AH21" s="69"/>
      <c r="AI21" s="31"/>
      <c r="AJ21" s="171"/>
      <c r="AK21" s="32"/>
      <c r="AQ21" s="134"/>
      <c r="AS21" s="108"/>
      <c r="AT21" s="32"/>
      <c r="AU21" s="32"/>
      <c r="AX21" s="70"/>
      <c r="AY21" s="156"/>
      <c r="AZ21" s="154"/>
      <c r="BA21" s="156"/>
      <c r="BB21" s="156"/>
      <c r="BC21" s="159"/>
      <c r="BD21" s="37"/>
      <c r="BE21" s="36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</row>
    <row r="22" spans="1:258" ht="11.25" customHeight="1">
      <c r="A22" s="120">
        <v>18</v>
      </c>
      <c r="B22" s="66" t="s">
        <v>74</v>
      </c>
      <c r="C22" s="67">
        <v>11</v>
      </c>
      <c r="D22" s="68"/>
      <c r="E22" s="32">
        <v>11</v>
      </c>
      <c r="F22" s="31">
        <f t="shared" si="2"/>
        <v>87</v>
      </c>
      <c r="G22" s="119"/>
      <c r="H22" s="118"/>
      <c r="I22" s="118"/>
      <c r="J22" s="118">
        <v>4</v>
      </c>
      <c r="N22" s="138">
        <v>11</v>
      </c>
      <c r="O22" s="32">
        <v>7</v>
      </c>
      <c r="P22" s="108" t="s">
        <v>79</v>
      </c>
      <c r="Q22" s="110" t="s">
        <v>77</v>
      </c>
      <c r="R22" s="32"/>
      <c r="S22" s="30" t="s">
        <v>98</v>
      </c>
      <c r="U22" s="70">
        <f t="shared" si="3"/>
        <v>150</v>
      </c>
      <c r="V22" s="72"/>
      <c r="W22" s="72"/>
      <c r="X22" s="72"/>
      <c r="Y22" s="196">
        <v>150</v>
      </c>
      <c r="Z22" s="187"/>
      <c r="AA22" s="188"/>
      <c r="AB22" s="34"/>
      <c r="AD22" s="120"/>
      <c r="AE22" s="66"/>
      <c r="AF22" s="67"/>
      <c r="AG22" s="68"/>
      <c r="AH22" s="69"/>
      <c r="AI22" s="31"/>
      <c r="AJ22" s="171"/>
      <c r="AK22" s="32"/>
      <c r="AQ22" s="134"/>
      <c r="AS22" s="108"/>
      <c r="AT22" s="32"/>
      <c r="AU22" s="32"/>
      <c r="AX22" s="70"/>
      <c r="AY22" s="156"/>
      <c r="AZ22" s="154"/>
      <c r="BA22" s="156"/>
      <c r="BB22" s="156"/>
      <c r="BC22" s="159"/>
      <c r="BD22" s="37"/>
      <c r="BE22" s="36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</row>
    <row r="23" spans="1:258" ht="11.25" customHeight="1">
      <c r="A23" s="120">
        <v>19</v>
      </c>
      <c r="B23" s="66" t="s">
        <v>74</v>
      </c>
      <c r="C23" s="67">
        <v>11</v>
      </c>
      <c r="D23" s="68"/>
      <c r="E23" s="32" t="s">
        <v>166</v>
      </c>
      <c r="F23" s="31">
        <f t="shared" si="2"/>
        <v>79</v>
      </c>
      <c r="G23" s="119"/>
      <c r="H23" s="127"/>
      <c r="I23" s="118"/>
      <c r="J23" s="118">
        <v>4</v>
      </c>
      <c r="K23" s="118"/>
      <c r="L23" s="118"/>
      <c r="M23" s="179"/>
      <c r="N23" s="137">
        <v>10</v>
      </c>
      <c r="O23" s="179">
        <v>7</v>
      </c>
      <c r="P23" s="179"/>
      <c r="Q23" s="179"/>
      <c r="R23" s="180"/>
      <c r="S23" s="30" t="s">
        <v>98</v>
      </c>
      <c r="T23" s="180"/>
      <c r="U23" s="70">
        <f t="shared" si="3"/>
        <v>40</v>
      </c>
      <c r="V23" s="72"/>
      <c r="W23" s="72"/>
      <c r="X23" s="72"/>
      <c r="Y23" s="196">
        <v>40</v>
      </c>
      <c r="Z23" s="199"/>
      <c r="AA23" s="200"/>
      <c r="AB23" s="178"/>
      <c r="AD23" s="120"/>
      <c r="AE23" s="66"/>
      <c r="AF23" s="67"/>
      <c r="AG23" s="68"/>
      <c r="AH23" s="69"/>
      <c r="AI23" s="31"/>
      <c r="AJ23" s="171"/>
      <c r="AK23" s="32"/>
      <c r="AQ23" s="134"/>
      <c r="AS23" s="108"/>
      <c r="AT23" s="32"/>
      <c r="AU23" s="32"/>
      <c r="AX23" s="70"/>
      <c r="AY23" s="156"/>
      <c r="AZ23" s="154"/>
      <c r="BA23" s="156"/>
      <c r="BB23" s="156"/>
      <c r="BC23" s="159"/>
      <c r="BD23" s="37"/>
      <c r="BE23" s="36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</row>
    <row r="24" spans="1:258" ht="11.25" customHeight="1">
      <c r="A24" s="120">
        <v>20</v>
      </c>
      <c r="B24" s="66" t="s">
        <v>74</v>
      </c>
      <c r="C24" s="67">
        <v>12</v>
      </c>
      <c r="D24" s="68"/>
      <c r="E24" s="32">
        <v>12</v>
      </c>
      <c r="F24" s="31">
        <f t="shared" si="2"/>
        <v>89</v>
      </c>
      <c r="G24" s="119"/>
      <c r="H24" s="118"/>
      <c r="I24" s="118"/>
      <c r="J24" s="118">
        <v>4</v>
      </c>
      <c r="N24" s="139">
        <v>12</v>
      </c>
      <c r="O24" s="32">
        <v>1</v>
      </c>
      <c r="P24" s="111" t="s">
        <v>80</v>
      </c>
      <c r="Q24" s="109" t="s">
        <v>76</v>
      </c>
      <c r="R24" s="32"/>
      <c r="S24" s="30" t="s">
        <v>100</v>
      </c>
      <c r="U24" s="70">
        <f t="shared" si="3"/>
        <v>140</v>
      </c>
      <c r="V24" s="72"/>
      <c r="W24" s="72"/>
      <c r="X24" s="72"/>
      <c r="Y24" s="196">
        <v>140</v>
      </c>
      <c r="Z24" s="187"/>
      <c r="AA24" s="188"/>
      <c r="AB24" s="34"/>
      <c r="AD24" s="120"/>
      <c r="AE24" s="66"/>
      <c r="AF24" s="67"/>
      <c r="AG24" s="68"/>
      <c r="AH24" s="69"/>
      <c r="AI24" s="31"/>
      <c r="AJ24" s="171"/>
      <c r="AK24" s="32"/>
      <c r="AQ24" s="134"/>
      <c r="AS24" s="108"/>
      <c r="AT24" s="32"/>
      <c r="AU24" s="32"/>
      <c r="AX24" s="70"/>
      <c r="AY24" s="156"/>
      <c r="AZ24" s="154"/>
      <c r="BA24" s="156"/>
      <c r="BB24" s="156"/>
      <c r="BC24" s="159"/>
      <c r="BD24" s="37"/>
      <c r="BE24" s="36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</row>
    <row r="25" spans="1:258" ht="11.25" customHeight="1">
      <c r="A25" s="120">
        <v>21</v>
      </c>
      <c r="B25" s="66" t="s">
        <v>74</v>
      </c>
      <c r="C25" s="67">
        <v>12</v>
      </c>
      <c r="D25" s="68"/>
      <c r="E25" s="32" t="s">
        <v>167</v>
      </c>
      <c r="F25" s="31">
        <f t="shared" si="2"/>
        <v>81</v>
      </c>
      <c r="G25" s="119"/>
      <c r="H25" s="118"/>
      <c r="I25" s="118"/>
      <c r="J25" s="118">
        <v>4</v>
      </c>
      <c r="M25" s="179"/>
      <c r="N25" s="138">
        <v>11</v>
      </c>
      <c r="O25" s="179">
        <v>1</v>
      </c>
      <c r="P25" s="179"/>
      <c r="Q25" s="179"/>
      <c r="R25" s="179"/>
      <c r="S25" s="30" t="s">
        <v>100</v>
      </c>
      <c r="T25" s="180"/>
      <c r="U25" s="70">
        <f t="shared" si="3"/>
        <v>40</v>
      </c>
      <c r="V25" s="72"/>
      <c r="W25" s="72"/>
      <c r="X25" s="72"/>
      <c r="Y25" s="196">
        <v>40</v>
      </c>
      <c r="Z25" s="187"/>
      <c r="AA25" s="188"/>
      <c r="AB25" s="34"/>
      <c r="AD25" s="120"/>
      <c r="AE25" s="66"/>
      <c r="AF25" s="67"/>
      <c r="AG25" s="68"/>
      <c r="AH25" s="69"/>
      <c r="AI25" s="31"/>
      <c r="AJ25" s="171"/>
      <c r="AK25" s="32"/>
      <c r="AQ25" s="134"/>
      <c r="AS25" s="108"/>
      <c r="AT25" s="32"/>
      <c r="AU25" s="32"/>
      <c r="AX25" s="70"/>
      <c r="AY25" s="156"/>
      <c r="AZ25" s="154"/>
      <c r="BA25" s="156"/>
      <c r="BB25" s="156"/>
      <c r="BC25" s="159"/>
      <c r="BD25" s="37"/>
      <c r="BE25" s="36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</row>
    <row r="26" spans="1:258" ht="11.25" customHeight="1">
      <c r="A26" s="120">
        <v>22</v>
      </c>
      <c r="B26" s="66" t="s">
        <v>74</v>
      </c>
      <c r="C26" s="67">
        <v>13</v>
      </c>
      <c r="D26" s="68"/>
      <c r="E26" s="118">
        <v>13</v>
      </c>
      <c r="F26" s="31">
        <f t="shared" si="2"/>
        <v>4</v>
      </c>
      <c r="G26" s="171">
        <v>1</v>
      </c>
      <c r="H26" s="118"/>
      <c r="I26" s="118"/>
      <c r="J26" s="118"/>
      <c r="N26" s="133">
        <v>1</v>
      </c>
      <c r="O26" s="32">
        <v>4</v>
      </c>
      <c r="P26" s="109" t="s">
        <v>76</v>
      </c>
      <c r="Q26" s="106" t="s">
        <v>83</v>
      </c>
      <c r="R26" s="32"/>
      <c r="S26" s="30" t="s">
        <v>84</v>
      </c>
      <c r="U26" s="70">
        <f t="shared" si="3"/>
        <v>287</v>
      </c>
      <c r="V26" s="151">
        <v>287</v>
      </c>
      <c r="W26" s="72"/>
      <c r="X26" s="72"/>
      <c r="Y26" s="72"/>
      <c r="Z26" s="159"/>
      <c r="AD26" s="120"/>
      <c r="AE26" s="66"/>
      <c r="AF26" s="67"/>
      <c r="AG26" s="68"/>
      <c r="AH26" s="69"/>
      <c r="AI26" s="31"/>
      <c r="AJ26" s="171"/>
      <c r="AK26" s="32"/>
      <c r="AQ26" s="134"/>
      <c r="AS26" s="108"/>
      <c r="AT26" s="32"/>
      <c r="AU26" s="32"/>
      <c r="AX26" s="70"/>
      <c r="AY26" s="156"/>
      <c r="AZ26" s="154"/>
      <c r="BA26" s="156"/>
      <c r="BB26" s="156"/>
      <c r="BC26" s="159"/>
      <c r="BD26" s="37"/>
      <c r="BE26" s="3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</row>
    <row r="27" spans="1:258" ht="11.25" customHeight="1">
      <c r="A27" s="120">
        <v>23</v>
      </c>
      <c r="B27" s="66" t="s">
        <v>74</v>
      </c>
      <c r="C27" s="67">
        <v>14</v>
      </c>
      <c r="D27" s="68"/>
      <c r="E27" s="32">
        <v>14</v>
      </c>
      <c r="F27" s="31">
        <f t="shared" si="2"/>
        <v>5</v>
      </c>
      <c r="G27" s="171">
        <v>1</v>
      </c>
      <c r="H27" s="118"/>
      <c r="I27" s="118"/>
      <c r="J27" s="118"/>
      <c r="N27" s="133">
        <v>1</v>
      </c>
      <c r="O27" s="32">
        <v>5</v>
      </c>
      <c r="P27" s="108" t="s">
        <v>79</v>
      </c>
      <c r="Q27" s="113" t="s">
        <v>85</v>
      </c>
      <c r="R27" s="106" t="s">
        <v>83</v>
      </c>
      <c r="S27" s="30" t="s">
        <v>86</v>
      </c>
      <c r="U27" s="70">
        <f t="shared" si="3"/>
        <v>297</v>
      </c>
      <c r="V27" s="151">
        <v>297</v>
      </c>
      <c r="W27" s="72"/>
      <c r="X27" s="72"/>
      <c r="Y27" s="72"/>
      <c r="Z27" s="159"/>
      <c r="AD27" s="120"/>
      <c r="AE27" s="66"/>
      <c r="AF27" s="67"/>
      <c r="AG27" s="68"/>
      <c r="AH27" s="69"/>
      <c r="AI27" s="31"/>
      <c r="AJ27" s="171"/>
      <c r="AK27" s="32"/>
      <c r="AQ27" s="134"/>
      <c r="AS27" s="108"/>
      <c r="AT27" s="32"/>
      <c r="AU27" s="32"/>
      <c r="AX27" s="70"/>
      <c r="AY27" s="156"/>
      <c r="AZ27" s="154"/>
      <c r="BA27" s="156"/>
      <c r="BB27" s="156"/>
      <c r="BC27" s="159"/>
      <c r="BD27" s="37"/>
      <c r="BE27" s="36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</row>
    <row r="28" spans="1:258" ht="11.25" customHeight="1">
      <c r="A28" s="120">
        <v>24</v>
      </c>
      <c r="B28" s="66" t="s">
        <v>74</v>
      </c>
      <c r="C28" s="67">
        <v>15</v>
      </c>
      <c r="D28" s="68"/>
      <c r="E28" s="32">
        <v>15</v>
      </c>
      <c r="F28" s="31">
        <f t="shared" si="2"/>
        <v>21</v>
      </c>
      <c r="G28" s="119"/>
      <c r="H28" s="32">
        <v>2</v>
      </c>
      <c r="J28" s="118"/>
      <c r="L28" s="118"/>
      <c r="N28" s="135">
        <v>3</v>
      </c>
      <c r="O28" s="32">
        <v>5</v>
      </c>
      <c r="P28" s="108" t="s">
        <v>79</v>
      </c>
      <c r="Q28" s="111" t="s">
        <v>80</v>
      </c>
      <c r="R28" s="32"/>
      <c r="S28" s="30" t="s">
        <v>97</v>
      </c>
      <c r="U28" s="70">
        <f t="shared" si="3"/>
        <v>216</v>
      </c>
      <c r="V28" s="72"/>
      <c r="W28" s="151">
        <v>216</v>
      </c>
      <c r="X28" s="72"/>
      <c r="Y28" s="72"/>
      <c r="Z28" s="159"/>
      <c r="AD28" s="120"/>
      <c r="AE28" s="66"/>
      <c r="AF28" s="67"/>
      <c r="AG28" s="68"/>
      <c r="AH28" s="69"/>
      <c r="AI28" s="31"/>
      <c r="AJ28" s="171"/>
      <c r="AK28" s="32"/>
      <c r="AQ28" s="134"/>
      <c r="AS28" s="108"/>
      <c r="AT28" s="32"/>
      <c r="AU28" s="32"/>
      <c r="AX28" s="70"/>
      <c r="AY28" s="156"/>
      <c r="AZ28" s="154"/>
      <c r="BA28" s="156"/>
      <c r="BB28" s="156"/>
      <c r="BC28" s="159"/>
      <c r="BD28" s="37"/>
      <c r="BE28" s="36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</row>
    <row r="29" spans="1:258" ht="11.25" customHeight="1">
      <c r="A29" s="120">
        <v>25</v>
      </c>
      <c r="B29" s="66" t="s">
        <v>74</v>
      </c>
      <c r="C29" s="67">
        <v>16</v>
      </c>
      <c r="D29" s="68"/>
      <c r="E29" s="32">
        <v>16</v>
      </c>
      <c r="F29" s="31">
        <f t="shared" si="2"/>
        <v>22</v>
      </c>
      <c r="G29" s="119"/>
      <c r="H29" s="32">
        <v>2</v>
      </c>
      <c r="J29" s="118"/>
      <c r="L29" s="118"/>
      <c r="N29" s="135">
        <v>3</v>
      </c>
      <c r="O29" s="32">
        <v>6</v>
      </c>
      <c r="P29" s="108" t="s">
        <v>79</v>
      </c>
      <c r="Q29" s="109" t="s">
        <v>76</v>
      </c>
      <c r="R29" s="32"/>
      <c r="S29" s="30" t="s">
        <v>99</v>
      </c>
      <c r="U29" s="70">
        <f t="shared" si="3"/>
        <v>224</v>
      </c>
      <c r="V29" s="72"/>
      <c r="W29" s="151">
        <v>224</v>
      </c>
      <c r="X29" s="72"/>
      <c r="Y29" s="72"/>
      <c r="Z29" s="159"/>
      <c r="AA29" s="73"/>
      <c r="AD29" s="120"/>
      <c r="AE29" s="66"/>
      <c r="AF29" s="67"/>
      <c r="AG29" s="68"/>
      <c r="AH29" s="69"/>
      <c r="AI29" s="31"/>
      <c r="AJ29" s="171"/>
      <c r="AK29" s="32"/>
      <c r="AQ29" s="134"/>
      <c r="AS29" s="108"/>
      <c r="AT29" s="32"/>
      <c r="AU29" s="32"/>
      <c r="AX29" s="70"/>
      <c r="AY29" s="156"/>
      <c r="AZ29" s="154"/>
      <c r="BA29" s="156"/>
      <c r="BB29" s="156"/>
      <c r="BC29" s="159"/>
      <c r="BD29" s="37"/>
      <c r="BE29" s="36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</row>
    <row r="30" spans="1:258" ht="11.25" customHeight="1">
      <c r="A30" s="120">
        <v>26</v>
      </c>
      <c r="B30" s="66" t="s">
        <v>74</v>
      </c>
      <c r="C30" s="67">
        <v>17</v>
      </c>
      <c r="D30" s="68"/>
      <c r="E30" s="32">
        <v>17</v>
      </c>
      <c r="F30" s="31">
        <f t="shared" si="2"/>
        <v>6</v>
      </c>
      <c r="G30" s="171">
        <v>1</v>
      </c>
      <c r="H30" s="118"/>
      <c r="I30" s="118"/>
      <c r="J30" s="118"/>
      <c r="N30" s="133">
        <v>1</v>
      </c>
      <c r="O30" s="32">
        <v>6</v>
      </c>
      <c r="P30" s="110" t="s">
        <v>77</v>
      </c>
      <c r="Q30" s="113" t="s">
        <v>85</v>
      </c>
      <c r="R30" s="32"/>
      <c r="S30" s="30" t="s">
        <v>88</v>
      </c>
      <c r="U30" s="70">
        <f t="shared" si="3"/>
        <v>241</v>
      </c>
      <c r="V30" s="151">
        <v>241</v>
      </c>
      <c r="W30" s="72"/>
      <c r="X30" s="72"/>
      <c r="Y30" s="171"/>
      <c r="Z30" s="164"/>
      <c r="AA30" s="73"/>
      <c r="AB30" s="74"/>
      <c r="AD30" s="120"/>
      <c r="AE30" s="66"/>
      <c r="AF30" s="67"/>
      <c r="AG30" s="68"/>
      <c r="AH30" s="69"/>
      <c r="AI30" s="31"/>
      <c r="AJ30" s="171"/>
      <c r="AK30" s="32"/>
      <c r="AQ30" s="134"/>
      <c r="AS30" s="108"/>
      <c r="AT30" s="32"/>
      <c r="AU30" s="32"/>
      <c r="AX30" s="70"/>
      <c r="AY30" s="156"/>
      <c r="AZ30" s="154"/>
      <c r="BA30" s="156"/>
      <c r="BB30" s="156"/>
      <c r="BC30" s="159"/>
      <c r="BD30" s="37"/>
      <c r="BE30" s="36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</row>
    <row r="31" spans="1:258" ht="11.25" customHeight="1">
      <c r="A31" s="120">
        <v>27</v>
      </c>
      <c r="B31" s="66" t="s">
        <v>74</v>
      </c>
      <c r="C31" s="67">
        <v>18</v>
      </c>
      <c r="D31" s="68"/>
      <c r="E31" s="32">
        <v>18</v>
      </c>
      <c r="F31" s="31">
        <f t="shared" si="2"/>
        <v>7</v>
      </c>
      <c r="G31" s="171">
        <v>1</v>
      </c>
      <c r="H31" s="118"/>
      <c r="I31" s="118"/>
      <c r="J31" s="118"/>
      <c r="N31" s="133">
        <v>1</v>
      </c>
      <c r="O31" s="32">
        <v>7</v>
      </c>
      <c r="P31" s="108" t="s">
        <v>79</v>
      </c>
      <c r="Q31" s="109" t="s">
        <v>76</v>
      </c>
      <c r="R31" s="32"/>
      <c r="S31" s="30" t="s">
        <v>90</v>
      </c>
      <c r="U31" s="70">
        <f t="shared" si="3"/>
        <v>242</v>
      </c>
      <c r="V31" s="151">
        <v>242</v>
      </c>
      <c r="W31" s="72"/>
      <c r="X31" s="72"/>
      <c r="Y31" s="171"/>
      <c r="Z31" s="164"/>
      <c r="AA31" s="73"/>
      <c r="AB31" s="74"/>
      <c r="AD31" s="120"/>
      <c r="AE31" s="66"/>
      <c r="AF31" s="67"/>
      <c r="AG31" s="68"/>
      <c r="AH31" s="69"/>
      <c r="AI31" s="31"/>
      <c r="AJ31" s="171"/>
      <c r="AK31" s="32"/>
      <c r="AQ31" s="134"/>
      <c r="AS31" s="108"/>
      <c r="AT31" s="32"/>
      <c r="AU31" s="32"/>
      <c r="AX31" s="70"/>
      <c r="AY31" s="156"/>
      <c r="AZ31" s="154"/>
      <c r="BA31" s="156"/>
      <c r="BB31" s="156"/>
      <c r="BC31" s="159"/>
      <c r="BD31" s="37"/>
      <c r="BE31" s="36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</row>
    <row r="32" spans="1:258" ht="11.25" customHeight="1">
      <c r="A32" s="120">
        <v>28</v>
      </c>
      <c r="B32" s="66" t="s">
        <v>74</v>
      </c>
      <c r="C32" s="67">
        <v>19</v>
      </c>
      <c r="D32" s="68"/>
      <c r="E32" s="69" t="s">
        <v>230</v>
      </c>
      <c r="G32" s="119"/>
      <c r="H32" s="118"/>
      <c r="I32" s="118"/>
      <c r="J32" s="118"/>
      <c r="N32" s="137"/>
      <c r="P32" s="108"/>
      <c r="Q32" s="111"/>
      <c r="R32" s="32"/>
      <c r="U32" s="70"/>
      <c r="V32" s="72"/>
      <c r="W32" s="72"/>
      <c r="X32" s="72"/>
      <c r="Y32" s="165"/>
      <c r="Z32" s="159"/>
      <c r="AD32" s="120"/>
      <c r="AE32" s="66"/>
      <c r="AF32" s="67"/>
      <c r="AG32" s="68"/>
      <c r="AH32" s="69"/>
      <c r="AI32" s="31"/>
      <c r="AJ32" s="171"/>
      <c r="AK32" s="32"/>
      <c r="AQ32" s="134"/>
      <c r="AS32" s="108"/>
      <c r="AT32" s="32"/>
      <c r="AU32" s="32"/>
      <c r="AX32" s="70"/>
      <c r="AY32" s="156"/>
      <c r="AZ32" s="154"/>
      <c r="BA32" s="156"/>
      <c r="BB32" s="156"/>
      <c r="BC32" s="159"/>
      <c r="BD32" s="37"/>
      <c r="BE32" s="36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</row>
    <row r="33" spans="1:258" ht="11.25" customHeight="1">
      <c r="A33" s="120">
        <v>29</v>
      </c>
      <c r="B33" s="66" t="s">
        <v>74</v>
      </c>
      <c r="C33" s="67">
        <v>19</v>
      </c>
      <c r="D33" s="68" t="s">
        <v>75</v>
      </c>
      <c r="E33" s="69" t="s">
        <v>168</v>
      </c>
      <c r="F33" s="31">
        <f t="shared" si="2"/>
        <v>25</v>
      </c>
      <c r="G33" s="119"/>
      <c r="H33" s="32">
        <v>2</v>
      </c>
      <c r="I33" s="118"/>
      <c r="J33" s="118"/>
      <c r="N33" s="135">
        <v>4</v>
      </c>
      <c r="O33" s="32">
        <v>1</v>
      </c>
      <c r="P33" s="111" t="s">
        <v>80</v>
      </c>
      <c r="Q33" s="109" t="s">
        <v>76</v>
      </c>
      <c r="R33" s="32"/>
      <c r="U33" s="70">
        <f t="shared" ref="U33:U57" si="7">SUM(V33:AB33)</f>
        <v>60</v>
      </c>
      <c r="V33" s="72"/>
      <c r="W33" s="151">
        <v>60</v>
      </c>
      <c r="X33" s="72"/>
      <c r="Y33" s="158"/>
      <c r="Z33" s="164"/>
      <c r="AA33" s="73"/>
      <c r="AB33" s="74"/>
      <c r="AD33" s="120">
        <v>29</v>
      </c>
      <c r="AE33" s="66" t="s">
        <v>74</v>
      </c>
      <c r="AF33" s="67">
        <v>19</v>
      </c>
      <c r="AG33" s="68" t="s">
        <v>75</v>
      </c>
      <c r="AH33" s="69" t="s">
        <v>168</v>
      </c>
      <c r="AI33" s="31">
        <f t="shared" si="4"/>
        <v>25</v>
      </c>
      <c r="AJ33" s="119"/>
      <c r="AK33" s="32">
        <v>2</v>
      </c>
      <c r="AL33" s="118"/>
      <c r="AM33" s="118"/>
      <c r="AQ33" s="135">
        <v>4</v>
      </c>
      <c r="AR33" s="32">
        <v>1</v>
      </c>
      <c r="AS33" s="111" t="s">
        <v>80</v>
      </c>
      <c r="AT33" s="109" t="s">
        <v>76</v>
      </c>
      <c r="AU33" s="32"/>
      <c r="AX33" s="70">
        <f t="shared" si="6"/>
        <v>60</v>
      </c>
      <c r="AY33" s="72"/>
      <c r="AZ33" s="151">
        <v>60</v>
      </c>
      <c r="BA33" s="72"/>
      <c r="BB33" s="158"/>
      <c r="BC33" s="164"/>
      <c r="BD33" s="73"/>
      <c r="BE33" s="74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</row>
    <row r="34" spans="1:258" ht="11.25" customHeight="1">
      <c r="A34" s="120">
        <v>30</v>
      </c>
      <c r="B34" s="66" t="s">
        <v>74</v>
      </c>
      <c r="C34" s="67">
        <v>20</v>
      </c>
      <c r="D34" s="68" t="s">
        <v>75</v>
      </c>
      <c r="E34" s="117" t="s">
        <v>204</v>
      </c>
      <c r="F34" s="31">
        <f t="shared" si="2"/>
        <v>26</v>
      </c>
      <c r="G34" s="119"/>
      <c r="H34" s="32">
        <v>2</v>
      </c>
      <c r="I34" s="118"/>
      <c r="J34" s="118"/>
      <c r="K34" s="115"/>
      <c r="N34" s="135">
        <v>4</v>
      </c>
      <c r="O34" s="32">
        <v>2</v>
      </c>
      <c r="P34" s="108" t="s">
        <v>79</v>
      </c>
      <c r="Q34" s="112" t="s">
        <v>91</v>
      </c>
      <c r="R34" s="32"/>
      <c r="S34" s="30" t="s">
        <v>101</v>
      </c>
      <c r="U34" s="70">
        <f t="shared" si="7"/>
        <v>151</v>
      </c>
      <c r="V34" s="72"/>
      <c r="W34" s="151">
        <v>151</v>
      </c>
      <c r="X34" s="72"/>
      <c r="Y34" s="158"/>
      <c r="Z34" s="164"/>
      <c r="AA34" s="73"/>
      <c r="AB34" s="74"/>
      <c r="AD34" s="120">
        <v>30</v>
      </c>
      <c r="AE34" s="66" t="s">
        <v>74</v>
      </c>
      <c r="AF34" s="67">
        <v>20</v>
      </c>
      <c r="AG34" s="68" t="s">
        <v>75</v>
      </c>
      <c r="AH34" s="117" t="s">
        <v>204</v>
      </c>
      <c r="AI34" s="31">
        <f t="shared" si="4"/>
        <v>26</v>
      </c>
      <c r="AJ34" s="119"/>
      <c r="AK34" s="32">
        <v>2</v>
      </c>
      <c r="AL34" s="118"/>
      <c r="AM34" s="118"/>
      <c r="AN34" s="115"/>
      <c r="AQ34" s="135">
        <v>4</v>
      </c>
      <c r="AR34" s="32">
        <v>2</v>
      </c>
      <c r="AS34" s="108" t="s">
        <v>79</v>
      </c>
      <c r="AT34" s="112" t="s">
        <v>91</v>
      </c>
      <c r="AU34" s="32"/>
      <c r="AV34" s="30" t="s">
        <v>101</v>
      </c>
      <c r="AX34" s="70">
        <f t="shared" si="6"/>
        <v>151</v>
      </c>
      <c r="AY34" s="72"/>
      <c r="AZ34" s="151">
        <v>151</v>
      </c>
      <c r="BA34" s="72"/>
      <c r="BB34" s="158"/>
      <c r="BC34" s="164"/>
      <c r="BD34" s="73"/>
      <c r="BE34" s="7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</row>
    <row r="35" spans="1:258" ht="11.25" customHeight="1">
      <c r="A35" s="120">
        <v>31</v>
      </c>
      <c r="B35" s="66" t="s">
        <v>74</v>
      </c>
      <c r="C35" s="67">
        <v>20</v>
      </c>
      <c r="D35" s="68" t="s">
        <v>75</v>
      </c>
      <c r="E35" s="117" t="s">
        <v>155</v>
      </c>
      <c r="F35" s="31">
        <f t="shared" si="2"/>
        <v>27</v>
      </c>
      <c r="G35" s="119"/>
      <c r="H35" s="32">
        <v>2</v>
      </c>
      <c r="I35" s="115"/>
      <c r="J35" s="115"/>
      <c r="K35" s="115"/>
      <c r="N35" s="135">
        <v>4</v>
      </c>
      <c r="O35" s="32">
        <v>3</v>
      </c>
      <c r="P35" s="108" t="s">
        <v>79</v>
      </c>
      <c r="Q35" s="110" t="s">
        <v>77</v>
      </c>
      <c r="R35" s="106" t="s">
        <v>83</v>
      </c>
      <c r="U35" s="70">
        <f t="shared" si="7"/>
        <v>80</v>
      </c>
      <c r="V35" s="72"/>
      <c r="W35" s="151">
        <v>80</v>
      </c>
      <c r="X35" s="72"/>
      <c r="Y35" s="158"/>
      <c r="Z35" s="164"/>
      <c r="AA35" s="73"/>
      <c r="AB35" s="74"/>
      <c r="AD35" s="120">
        <v>31</v>
      </c>
      <c r="AE35" s="66" t="s">
        <v>74</v>
      </c>
      <c r="AF35" s="67">
        <v>20</v>
      </c>
      <c r="AG35" s="68" t="s">
        <v>75</v>
      </c>
      <c r="AH35" s="117" t="s">
        <v>155</v>
      </c>
      <c r="AI35" s="31">
        <f t="shared" si="4"/>
        <v>27</v>
      </c>
      <c r="AJ35" s="119"/>
      <c r="AK35" s="32">
        <v>2</v>
      </c>
      <c r="AL35" s="115"/>
      <c r="AM35" s="115"/>
      <c r="AN35" s="115"/>
      <c r="AQ35" s="135">
        <v>4</v>
      </c>
      <c r="AR35" s="32">
        <v>3</v>
      </c>
      <c r="AS35" s="108" t="s">
        <v>79</v>
      </c>
      <c r="AT35" s="110" t="s">
        <v>77</v>
      </c>
      <c r="AU35" s="106" t="s">
        <v>83</v>
      </c>
      <c r="AX35" s="70">
        <f t="shared" si="6"/>
        <v>80</v>
      </c>
      <c r="AY35" s="72"/>
      <c r="AZ35" s="151">
        <v>80</v>
      </c>
      <c r="BA35" s="72"/>
      <c r="BB35" s="158"/>
      <c r="BC35" s="164"/>
      <c r="BD35" s="73"/>
      <c r="BE35" s="74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</row>
    <row r="36" spans="1:258" ht="11.25" customHeight="1">
      <c r="A36" s="120">
        <v>32</v>
      </c>
      <c r="B36" s="66" t="s">
        <v>74</v>
      </c>
      <c r="C36" s="67">
        <v>21</v>
      </c>
      <c r="D36" s="68" t="s">
        <v>75</v>
      </c>
      <c r="E36" s="69" t="s">
        <v>205</v>
      </c>
      <c r="F36" s="31">
        <f t="shared" si="2"/>
        <v>28</v>
      </c>
      <c r="H36" s="32">
        <v>2</v>
      </c>
      <c r="N36" s="135">
        <v>4</v>
      </c>
      <c r="O36" s="32">
        <v>4</v>
      </c>
      <c r="P36" s="111" t="s">
        <v>80</v>
      </c>
      <c r="Q36" s="113" t="s">
        <v>85</v>
      </c>
      <c r="S36" s="30" t="s">
        <v>105</v>
      </c>
      <c r="U36" s="70">
        <f t="shared" si="7"/>
        <v>145</v>
      </c>
      <c r="V36" s="72"/>
      <c r="W36" s="151">
        <v>52</v>
      </c>
      <c r="X36" s="156">
        <v>93</v>
      </c>
      <c r="Y36" s="158"/>
      <c r="Z36" s="159"/>
      <c r="AB36" s="74"/>
      <c r="AD36" s="120">
        <v>32</v>
      </c>
      <c r="AE36" s="66" t="s">
        <v>74</v>
      </c>
      <c r="AF36" s="67">
        <v>21</v>
      </c>
      <c r="AG36" s="68" t="s">
        <v>75</v>
      </c>
      <c r="AH36" s="69" t="s">
        <v>205</v>
      </c>
      <c r="AI36" s="31">
        <f t="shared" si="4"/>
        <v>28</v>
      </c>
      <c r="AJ36" s="171"/>
      <c r="AK36" s="32">
        <v>2</v>
      </c>
      <c r="AQ36" s="135">
        <v>4</v>
      </c>
      <c r="AR36" s="32">
        <v>4</v>
      </c>
      <c r="AS36" s="111" t="s">
        <v>80</v>
      </c>
      <c r="AT36" s="113" t="s">
        <v>85</v>
      </c>
      <c r="AV36" s="30" t="s">
        <v>105</v>
      </c>
      <c r="AX36" s="70">
        <f t="shared" si="6"/>
        <v>145</v>
      </c>
      <c r="AY36" s="72"/>
      <c r="AZ36" s="151">
        <v>52</v>
      </c>
      <c r="BA36" s="156">
        <v>93</v>
      </c>
      <c r="BB36" s="158"/>
      <c r="BC36" s="159"/>
      <c r="BD36" s="37"/>
      <c r="BE36" s="74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</row>
    <row r="37" spans="1:258" ht="11.25" customHeight="1">
      <c r="A37" s="120">
        <v>33</v>
      </c>
      <c r="B37" s="66" t="s">
        <v>74</v>
      </c>
      <c r="C37" s="67">
        <v>21</v>
      </c>
      <c r="D37" s="68" t="s">
        <v>75</v>
      </c>
      <c r="E37" s="69" t="s">
        <v>169</v>
      </c>
      <c r="F37" s="31">
        <f t="shared" ref="F37:F83" si="8">SUM((N37-1)*8)+O37</f>
        <v>29</v>
      </c>
      <c r="H37" s="32">
        <v>2</v>
      </c>
      <c r="N37" s="135">
        <v>4</v>
      </c>
      <c r="O37" s="32">
        <v>5</v>
      </c>
      <c r="P37" s="108" t="s">
        <v>79</v>
      </c>
      <c r="Q37" s="113" t="s">
        <v>85</v>
      </c>
      <c r="U37" s="70">
        <f t="shared" si="7"/>
        <v>60</v>
      </c>
      <c r="V37" s="72"/>
      <c r="W37" s="151">
        <v>60</v>
      </c>
      <c r="X37" s="158"/>
      <c r="Y37" s="158"/>
      <c r="Z37" s="159"/>
      <c r="AD37" s="120">
        <v>33</v>
      </c>
      <c r="AE37" s="66" t="s">
        <v>74</v>
      </c>
      <c r="AF37" s="67">
        <v>21</v>
      </c>
      <c r="AG37" s="68" t="s">
        <v>75</v>
      </c>
      <c r="AH37" s="69" t="s">
        <v>169</v>
      </c>
      <c r="AI37" s="31">
        <f t="shared" si="4"/>
        <v>29</v>
      </c>
      <c r="AJ37" s="171"/>
      <c r="AK37" s="32">
        <v>2</v>
      </c>
      <c r="AQ37" s="135">
        <v>4</v>
      </c>
      <c r="AR37" s="32">
        <v>5</v>
      </c>
      <c r="AS37" s="108" t="s">
        <v>79</v>
      </c>
      <c r="AT37" s="113" t="s">
        <v>85</v>
      </c>
      <c r="AX37" s="70">
        <f t="shared" si="6"/>
        <v>60</v>
      </c>
      <c r="AY37" s="72"/>
      <c r="AZ37" s="151">
        <v>60</v>
      </c>
      <c r="BA37" s="158"/>
      <c r="BB37" s="158"/>
      <c r="BC37" s="159"/>
      <c r="BD37" s="37"/>
      <c r="BE37" s="36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</row>
    <row r="38" spans="1:258" ht="11.25" customHeight="1">
      <c r="A38" s="120">
        <v>34</v>
      </c>
      <c r="B38" s="66" t="s">
        <v>74</v>
      </c>
      <c r="C38" s="67">
        <v>22</v>
      </c>
      <c r="D38" s="68" t="s">
        <v>75</v>
      </c>
      <c r="E38" s="69" t="s">
        <v>213</v>
      </c>
      <c r="F38" s="31">
        <f t="shared" si="8"/>
        <v>30</v>
      </c>
      <c r="H38" s="32">
        <v>2</v>
      </c>
      <c r="N38" s="135">
        <v>4</v>
      </c>
      <c r="O38" s="32">
        <v>6</v>
      </c>
      <c r="P38" s="111" t="s">
        <v>80</v>
      </c>
      <c r="R38" s="32"/>
      <c r="S38" s="30" t="s">
        <v>106</v>
      </c>
      <c r="U38" s="70">
        <f t="shared" si="7"/>
        <v>155</v>
      </c>
      <c r="V38" s="72"/>
      <c r="W38" s="151">
        <v>112</v>
      </c>
      <c r="X38" s="156">
        <v>43</v>
      </c>
      <c r="Y38" s="158"/>
      <c r="Z38" s="159"/>
      <c r="AD38" s="120">
        <v>34</v>
      </c>
      <c r="AE38" s="66" t="s">
        <v>74</v>
      </c>
      <c r="AF38" s="67">
        <v>22</v>
      </c>
      <c r="AG38" s="68" t="s">
        <v>75</v>
      </c>
      <c r="AH38" s="69" t="s">
        <v>213</v>
      </c>
      <c r="AI38" s="31">
        <f t="shared" si="4"/>
        <v>30</v>
      </c>
      <c r="AJ38" s="171"/>
      <c r="AK38" s="32">
        <v>2</v>
      </c>
      <c r="AQ38" s="135">
        <v>4</v>
      </c>
      <c r="AR38" s="32">
        <v>6</v>
      </c>
      <c r="AS38" s="111" t="s">
        <v>80</v>
      </c>
      <c r="AU38" s="32"/>
      <c r="AV38" s="30" t="s">
        <v>106</v>
      </c>
      <c r="AX38" s="70">
        <f t="shared" si="6"/>
        <v>155</v>
      </c>
      <c r="AY38" s="72"/>
      <c r="AZ38" s="151">
        <v>112</v>
      </c>
      <c r="BA38" s="156">
        <v>43</v>
      </c>
      <c r="BB38" s="158"/>
      <c r="BC38" s="159"/>
      <c r="BD38" s="37"/>
      <c r="BE38" s="36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</row>
    <row r="39" spans="1:258" ht="11.25" customHeight="1">
      <c r="A39" s="120">
        <v>35</v>
      </c>
      <c r="B39" s="66" t="s">
        <v>74</v>
      </c>
      <c r="C39" s="67">
        <v>22</v>
      </c>
      <c r="D39" s="68" t="s">
        <v>75</v>
      </c>
      <c r="E39" s="69" t="s">
        <v>170</v>
      </c>
      <c r="F39" s="31">
        <f t="shared" si="8"/>
        <v>51</v>
      </c>
      <c r="I39" s="118">
        <v>3</v>
      </c>
      <c r="J39" s="118"/>
      <c r="N39" s="131">
        <v>7</v>
      </c>
      <c r="O39" s="32">
        <v>3</v>
      </c>
      <c r="P39" s="108" t="s">
        <v>79</v>
      </c>
      <c r="Q39" s="109" t="s">
        <v>76</v>
      </c>
      <c r="R39" s="32"/>
      <c r="U39" s="70">
        <f t="shared" si="7"/>
        <v>50</v>
      </c>
      <c r="V39" s="72"/>
      <c r="W39" s="72"/>
      <c r="X39" s="160">
        <v>50</v>
      </c>
      <c r="Y39" s="158"/>
      <c r="Z39" s="159"/>
      <c r="AD39" s="120">
        <v>43</v>
      </c>
      <c r="AE39" s="66" t="s">
        <v>74</v>
      </c>
      <c r="AF39" s="67">
        <v>30</v>
      </c>
      <c r="AG39" s="68" t="s">
        <v>75</v>
      </c>
      <c r="AH39" s="117" t="s">
        <v>201</v>
      </c>
      <c r="AI39" s="31">
        <f t="shared" si="4"/>
        <v>31</v>
      </c>
      <c r="AJ39" s="119"/>
      <c r="AK39" s="32">
        <v>2</v>
      </c>
      <c r="AL39" s="118"/>
      <c r="AM39" s="118"/>
      <c r="AN39" s="118"/>
      <c r="AO39" s="118"/>
      <c r="AQ39" s="135">
        <v>4</v>
      </c>
      <c r="AR39" s="32">
        <v>7</v>
      </c>
      <c r="AS39" s="109" t="s">
        <v>76</v>
      </c>
      <c r="AU39" s="32"/>
      <c r="AV39" s="30" t="s">
        <v>102</v>
      </c>
      <c r="AX39" s="70">
        <f t="shared" si="6"/>
        <v>126</v>
      </c>
      <c r="AY39" s="156">
        <v>90</v>
      </c>
      <c r="AZ39" s="151">
        <v>36</v>
      </c>
      <c r="BA39" s="72"/>
      <c r="BB39" s="158"/>
      <c r="BC39" s="159"/>
      <c r="BD39" s="37"/>
      <c r="BE39" s="36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</row>
    <row r="40" spans="1:258" ht="11.25" customHeight="1">
      <c r="A40" s="120">
        <v>36</v>
      </c>
      <c r="B40" s="66" t="s">
        <v>74</v>
      </c>
      <c r="C40" s="67">
        <v>23</v>
      </c>
      <c r="D40" s="68" t="s">
        <v>75</v>
      </c>
      <c r="E40" s="69">
        <v>23</v>
      </c>
      <c r="F40" s="31">
        <f t="shared" si="8"/>
        <v>74</v>
      </c>
      <c r="I40" s="118"/>
      <c r="J40" s="118">
        <v>4</v>
      </c>
      <c r="N40" s="138">
        <v>10</v>
      </c>
      <c r="O40" s="32">
        <v>2</v>
      </c>
      <c r="P40" s="110" t="s">
        <v>77</v>
      </c>
      <c r="Q40" s="112" t="s">
        <v>91</v>
      </c>
      <c r="R40" s="75"/>
      <c r="S40" s="30" t="s">
        <v>107</v>
      </c>
      <c r="U40" s="70">
        <f t="shared" si="7"/>
        <v>250</v>
      </c>
      <c r="V40" s="72"/>
      <c r="W40" s="72"/>
      <c r="X40" s="72"/>
      <c r="Y40" s="165">
        <v>250</v>
      </c>
      <c r="Z40" s="159"/>
      <c r="AD40" s="120">
        <v>46</v>
      </c>
      <c r="AE40" s="66" t="s">
        <v>74</v>
      </c>
      <c r="AF40" s="67">
        <v>31</v>
      </c>
      <c r="AG40" s="68" t="s">
        <v>75</v>
      </c>
      <c r="AH40" s="117" t="s">
        <v>147</v>
      </c>
      <c r="AI40" s="31">
        <f t="shared" si="4"/>
        <v>33</v>
      </c>
      <c r="AJ40" s="119"/>
      <c r="AK40" s="32">
        <v>2</v>
      </c>
      <c r="AL40" s="118"/>
      <c r="AM40" s="118"/>
      <c r="AN40" s="118"/>
      <c r="AO40" s="118"/>
      <c r="AQ40" s="136">
        <v>5</v>
      </c>
      <c r="AR40" s="32">
        <v>1</v>
      </c>
      <c r="AS40" s="112" t="s">
        <v>91</v>
      </c>
      <c r="AT40" s="113" t="s">
        <v>85</v>
      </c>
      <c r="AU40" s="32"/>
      <c r="AV40" s="30" t="s">
        <v>157</v>
      </c>
      <c r="AX40" s="70">
        <f t="shared" si="6"/>
        <v>35</v>
      </c>
      <c r="AY40" s="156">
        <v>5</v>
      </c>
      <c r="AZ40" s="151">
        <v>30</v>
      </c>
      <c r="BA40" s="72"/>
      <c r="BB40" s="158"/>
      <c r="BC40" s="159"/>
      <c r="BD40" s="37"/>
      <c r="BE40" s="36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</row>
    <row r="41" spans="1:258" ht="11.25" customHeight="1">
      <c r="A41" s="120">
        <v>37</v>
      </c>
      <c r="B41" s="66" t="s">
        <v>74</v>
      </c>
      <c r="C41" s="67">
        <v>24</v>
      </c>
      <c r="D41" s="68" t="s">
        <v>75</v>
      </c>
      <c r="E41" s="117">
        <v>24</v>
      </c>
      <c r="F41" s="31">
        <f t="shared" si="8"/>
        <v>75</v>
      </c>
      <c r="G41" s="119"/>
      <c r="H41" s="118"/>
      <c r="I41" s="118"/>
      <c r="J41" s="118">
        <v>4</v>
      </c>
      <c r="K41" s="118"/>
      <c r="L41" s="118"/>
      <c r="N41" s="138">
        <v>10</v>
      </c>
      <c r="O41" s="32">
        <v>3</v>
      </c>
      <c r="P41" s="108" t="s">
        <v>79</v>
      </c>
      <c r="Q41" s="111" t="s">
        <v>80</v>
      </c>
      <c r="R41" s="106" t="s">
        <v>83</v>
      </c>
      <c r="S41" s="30" t="s">
        <v>108</v>
      </c>
      <c r="U41" s="70">
        <f t="shared" si="7"/>
        <v>260</v>
      </c>
      <c r="V41" s="72"/>
      <c r="W41" s="72"/>
      <c r="X41" s="72"/>
      <c r="Y41" s="165">
        <v>260</v>
      </c>
      <c r="Z41" s="159"/>
      <c r="AD41" s="120">
        <v>47</v>
      </c>
      <c r="AE41" s="66" t="s">
        <v>74</v>
      </c>
      <c r="AF41" s="67">
        <v>32</v>
      </c>
      <c r="AG41" s="68" t="s">
        <v>75</v>
      </c>
      <c r="AH41" s="117" t="s">
        <v>206</v>
      </c>
      <c r="AI41" s="31">
        <f t="shared" si="4"/>
        <v>34</v>
      </c>
      <c r="AJ41" s="119"/>
      <c r="AK41" s="32">
        <v>2</v>
      </c>
      <c r="AL41" s="118"/>
      <c r="AM41" s="118"/>
      <c r="AN41" s="118"/>
      <c r="AO41" s="118"/>
      <c r="AQ41" s="136">
        <v>5</v>
      </c>
      <c r="AR41" s="32">
        <v>2</v>
      </c>
      <c r="AS41" s="112" t="s">
        <v>91</v>
      </c>
      <c r="AU41" s="32"/>
      <c r="AV41" s="30" t="s">
        <v>93</v>
      </c>
      <c r="AX41" s="70">
        <f t="shared" si="6"/>
        <v>40</v>
      </c>
      <c r="AY41" s="72"/>
      <c r="AZ41" s="151">
        <v>40</v>
      </c>
      <c r="BA41" s="72"/>
      <c r="BB41" s="158"/>
      <c r="BC41" s="159"/>
      <c r="BD41" s="37"/>
      <c r="BE41" s="36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</row>
    <row r="42" spans="1:258" ht="11.25" customHeight="1">
      <c r="A42" s="120">
        <v>38</v>
      </c>
      <c r="B42" s="66" t="s">
        <v>74</v>
      </c>
      <c r="C42" s="67">
        <v>25</v>
      </c>
      <c r="D42" s="68" t="s">
        <v>75</v>
      </c>
      <c r="E42" s="117">
        <v>25</v>
      </c>
      <c r="F42" s="31">
        <f t="shared" si="8"/>
        <v>52</v>
      </c>
      <c r="G42" s="119"/>
      <c r="H42" s="118"/>
      <c r="I42" s="118">
        <v>3</v>
      </c>
      <c r="J42" s="118"/>
      <c r="K42" s="118"/>
      <c r="L42" s="118"/>
      <c r="N42" s="131">
        <v>7</v>
      </c>
      <c r="O42" s="32">
        <v>4</v>
      </c>
      <c r="P42" s="109" t="s">
        <v>76</v>
      </c>
      <c r="Q42" s="113" t="s">
        <v>85</v>
      </c>
      <c r="R42" s="75"/>
      <c r="S42" s="30" t="s">
        <v>109</v>
      </c>
      <c r="U42" s="70">
        <f t="shared" si="7"/>
        <v>270</v>
      </c>
      <c r="V42" s="72"/>
      <c r="W42" s="72"/>
      <c r="X42" s="160">
        <v>270</v>
      </c>
      <c r="Y42" s="158"/>
      <c r="Z42" s="164"/>
      <c r="AD42" s="120">
        <v>48</v>
      </c>
      <c r="AE42" s="66" t="s">
        <v>74</v>
      </c>
      <c r="AF42" s="67">
        <v>32</v>
      </c>
      <c r="AG42" s="68" t="s">
        <v>75</v>
      </c>
      <c r="AH42" s="117" t="s">
        <v>148</v>
      </c>
      <c r="AI42" s="31">
        <f t="shared" si="4"/>
        <v>35</v>
      </c>
      <c r="AJ42" s="119"/>
      <c r="AK42" s="32">
        <v>2</v>
      </c>
      <c r="AL42" s="118"/>
      <c r="AM42" s="118"/>
      <c r="AN42" s="118"/>
      <c r="AO42" s="118"/>
      <c r="AQ42" s="136">
        <v>5</v>
      </c>
      <c r="AR42" s="32">
        <v>3</v>
      </c>
      <c r="AS42" s="110" t="s">
        <v>77</v>
      </c>
      <c r="AT42" s="113" t="s">
        <v>85</v>
      </c>
      <c r="AU42" s="32"/>
      <c r="AX42" s="70">
        <f t="shared" si="6"/>
        <v>83</v>
      </c>
      <c r="AY42" s="72"/>
      <c r="AZ42" s="151">
        <v>83</v>
      </c>
      <c r="BA42" s="72"/>
      <c r="BB42" s="158"/>
      <c r="BC42" s="159"/>
      <c r="BD42" s="37"/>
      <c r="BE42" s="36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</row>
    <row r="43" spans="1:258" s="75" customFormat="1" ht="11.25" customHeight="1">
      <c r="A43" s="120">
        <v>39</v>
      </c>
      <c r="B43" s="66" t="s">
        <v>74</v>
      </c>
      <c r="C43" s="67">
        <v>26</v>
      </c>
      <c r="D43" s="68" t="s">
        <v>75</v>
      </c>
      <c r="E43" s="117">
        <v>26</v>
      </c>
      <c r="F43" s="31">
        <f t="shared" si="8"/>
        <v>53</v>
      </c>
      <c r="G43" s="119"/>
      <c r="H43" s="118"/>
      <c r="I43" s="118">
        <v>3</v>
      </c>
      <c r="J43" s="118"/>
      <c r="K43" s="118"/>
      <c r="L43" s="118"/>
      <c r="M43" s="32"/>
      <c r="N43" s="131">
        <v>7</v>
      </c>
      <c r="O43" s="32">
        <v>5</v>
      </c>
      <c r="P43" s="111" t="s">
        <v>80</v>
      </c>
      <c r="Q43" s="110" t="s">
        <v>77</v>
      </c>
      <c r="R43" s="32"/>
      <c r="S43" s="30" t="s">
        <v>110</v>
      </c>
      <c r="T43" s="30"/>
      <c r="U43" s="70">
        <f t="shared" si="7"/>
        <v>279</v>
      </c>
      <c r="V43" s="72"/>
      <c r="W43" s="72"/>
      <c r="X43" s="160">
        <v>279</v>
      </c>
      <c r="Y43" s="158"/>
      <c r="Z43" s="159"/>
      <c r="AA43" s="73"/>
      <c r="AB43" s="36"/>
      <c r="AD43" s="120">
        <v>49</v>
      </c>
      <c r="AE43" s="66" t="s">
        <v>74</v>
      </c>
      <c r="AF43" s="67">
        <v>32</v>
      </c>
      <c r="AG43" s="68" t="s">
        <v>75</v>
      </c>
      <c r="AH43" s="117" t="s">
        <v>149</v>
      </c>
      <c r="AI43" s="31">
        <f t="shared" si="4"/>
        <v>36</v>
      </c>
      <c r="AJ43" s="119"/>
      <c r="AK43" s="32">
        <v>2</v>
      </c>
      <c r="AL43" s="118"/>
      <c r="AM43" s="118"/>
      <c r="AN43" s="118"/>
      <c r="AO43" s="118"/>
      <c r="AP43" s="32"/>
      <c r="AQ43" s="136">
        <v>5</v>
      </c>
      <c r="AR43" s="32">
        <v>4</v>
      </c>
      <c r="AS43" s="108" t="s">
        <v>79</v>
      </c>
      <c r="AT43" s="112" t="s">
        <v>91</v>
      </c>
      <c r="AU43" s="32"/>
      <c r="AV43" s="30"/>
      <c r="AW43" s="30"/>
      <c r="AX43" s="70">
        <f t="shared" si="6"/>
        <v>35</v>
      </c>
      <c r="AY43" s="72"/>
      <c r="AZ43" s="151">
        <v>35</v>
      </c>
      <c r="BA43" s="72"/>
      <c r="BB43" s="158"/>
      <c r="BC43" s="159"/>
      <c r="BD43" s="37"/>
      <c r="BE43" s="36"/>
      <c r="BF43" s="30"/>
    </row>
    <row r="44" spans="1:258" ht="11.25" customHeight="1">
      <c r="A44" s="120">
        <v>40</v>
      </c>
      <c r="B44" s="66" t="s">
        <v>74</v>
      </c>
      <c r="C44" s="67">
        <v>27</v>
      </c>
      <c r="D44" s="68" t="s">
        <v>75</v>
      </c>
      <c r="E44" s="117">
        <v>27</v>
      </c>
      <c r="F44" s="31">
        <f t="shared" si="8"/>
        <v>76</v>
      </c>
      <c r="G44" s="119"/>
      <c r="H44" s="118"/>
      <c r="I44" s="118"/>
      <c r="J44" s="118">
        <v>4</v>
      </c>
      <c r="K44" s="118"/>
      <c r="L44" s="118"/>
      <c r="N44" s="138">
        <v>10</v>
      </c>
      <c r="O44" s="32">
        <v>4</v>
      </c>
      <c r="P44" s="109" t="s">
        <v>76</v>
      </c>
      <c r="Q44" s="112" t="s">
        <v>91</v>
      </c>
      <c r="R44" s="32"/>
      <c r="S44" s="30" t="s">
        <v>112</v>
      </c>
      <c r="U44" s="70">
        <f t="shared" si="7"/>
        <v>180</v>
      </c>
      <c r="V44" s="72"/>
      <c r="W44" s="72"/>
      <c r="X44" s="72"/>
      <c r="Y44" s="165">
        <v>180</v>
      </c>
      <c r="Z44" s="164"/>
      <c r="AA44" s="73"/>
      <c r="AB44" s="74"/>
      <c r="AD44" s="120">
        <v>51</v>
      </c>
      <c r="AE44" s="66" t="s">
        <v>74</v>
      </c>
      <c r="AF44" s="67">
        <v>33</v>
      </c>
      <c r="AG44" s="68" t="s">
        <v>75</v>
      </c>
      <c r="AH44" s="117" t="s">
        <v>172</v>
      </c>
      <c r="AI44" s="31">
        <f t="shared" si="4"/>
        <v>37</v>
      </c>
      <c r="AJ44" s="119"/>
      <c r="AK44" s="32">
        <v>2</v>
      </c>
      <c r="AL44" s="118"/>
      <c r="AM44" s="118"/>
      <c r="AN44" s="118"/>
      <c r="AO44" s="118"/>
      <c r="AQ44" s="136">
        <v>5</v>
      </c>
      <c r="AR44" s="32">
        <v>5</v>
      </c>
      <c r="AS44" s="108" t="s">
        <v>79</v>
      </c>
      <c r="AT44" s="112" t="s">
        <v>91</v>
      </c>
      <c r="AU44" s="32"/>
      <c r="AX44" s="70">
        <f t="shared" si="6"/>
        <v>70</v>
      </c>
      <c r="AY44" s="156">
        <v>69</v>
      </c>
      <c r="AZ44" s="151">
        <v>1</v>
      </c>
      <c r="BA44" s="72"/>
      <c r="BB44" s="158"/>
      <c r="BC44" s="159"/>
      <c r="BD44" s="37"/>
      <c r="BE44" s="36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</row>
    <row r="45" spans="1:258" s="75" customFormat="1" ht="11.25" customHeight="1">
      <c r="A45" s="120">
        <v>41</v>
      </c>
      <c r="B45" s="66" t="s">
        <v>74</v>
      </c>
      <c r="C45" s="67">
        <v>28</v>
      </c>
      <c r="D45" s="68" t="s">
        <v>75</v>
      </c>
      <c r="E45" s="117">
        <v>28</v>
      </c>
      <c r="F45" s="31">
        <f t="shared" si="8"/>
        <v>77</v>
      </c>
      <c r="G45" s="119"/>
      <c r="H45" s="118"/>
      <c r="I45" s="118"/>
      <c r="J45" s="118">
        <v>4</v>
      </c>
      <c r="K45" s="118"/>
      <c r="L45" s="118"/>
      <c r="M45" s="32"/>
      <c r="N45" s="138">
        <v>10</v>
      </c>
      <c r="O45" s="32">
        <v>5</v>
      </c>
      <c r="P45" s="108" t="s">
        <v>79</v>
      </c>
      <c r="Q45" s="32"/>
      <c r="R45" s="32"/>
      <c r="S45" s="30" t="s">
        <v>114</v>
      </c>
      <c r="T45" s="30"/>
      <c r="U45" s="70">
        <f t="shared" si="7"/>
        <v>145</v>
      </c>
      <c r="V45" s="72"/>
      <c r="W45" s="72"/>
      <c r="X45" s="72"/>
      <c r="Y45" s="165">
        <v>145</v>
      </c>
      <c r="Z45" s="164"/>
      <c r="AA45" s="73"/>
      <c r="AB45" s="74"/>
      <c r="AD45" s="120">
        <v>52</v>
      </c>
      <c r="AE45" s="66" t="s">
        <v>74</v>
      </c>
      <c r="AF45" s="67">
        <v>34</v>
      </c>
      <c r="AG45" s="68" t="s">
        <v>75</v>
      </c>
      <c r="AH45" s="117" t="s">
        <v>208</v>
      </c>
      <c r="AI45" s="31">
        <v>43</v>
      </c>
      <c r="AJ45" s="119"/>
      <c r="AK45" s="32">
        <v>2</v>
      </c>
      <c r="AL45" s="118"/>
      <c r="AM45" s="126"/>
      <c r="AN45" s="128"/>
      <c r="AO45" s="118"/>
      <c r="AP45" s="32"/>
      <c r="AQ45" s="136">
        <v>5</v>
      </c>
      <c r="AR45" s="32">
        <v>6</v>
      </c>
      <c r="AS45" s="109" t="s">
        <v>76</v>
      </c>
      <c r="AT45" s="113" t="s">
        <v>85</v>
      </c>
      <c r="AU45" s="30"/>
      <c r="AV45" s="30" t="s">
        <v>111</v>
      </c>
      <c r="AW45" s="30"/>
      <c r="AX45" s="70">
        <f t="shared" si="6"/>
        <v>79</v>
      </c>
      <c r="AY45" s="72"/>
      <c r="AZ45" s="151">
        <v>79</v>
      </c>
      <c r="BA45" s="158"/>
      <c r="BB45" s="158"/>
      <c r="BC45" s="159"/>
      <c r="BD45" s="37"/>
      <c r="BE45" s="36"/>
      <c r="BF45" s="30"/>
    </row>
    <row r="46" spans="1:258" s="75" customFormat="1" ht="11.25" customHeight="1">
      <c r="A46" s="120">
        <v>42</v>
      </c>
      <c r="B46" s="66" t="s">
        <v>74</v>
      </c>
      <c r="C46" s="67">
        <v>29</v>
      </c>
      <c r="D46" s="68" t="s">
        <v>75</v>
      </c>
      <c r="E46" s="117">
        <v>29</v>
      </c>
      <c r="F46" s="31">
        <f t="shared" si="8"/>
        <v>9</v>
      </c>
      <c r="G46" s="171">
        <v>1</v>
      </c>
      <c r="H46" s="118"/>
      <c r="I46" s="118"/>
      <c r="J46" s="118"/>
      <c r="K46" s="118"/>
      <c r="L46" s="118"/>
      <c r="M46" s="32"/>
      <c r="N46" s="152">
        <v>2</v>
      </c>
      <c r="O46" s="32">
        <v>1</v>
      </c>
      <c r="P46" s="108" t="s">
        <v>79</v>
      </c>
      <c r="Q46" s="110" t="s">
        <v>77</v>
      </c>
      <c r="R46" s="32"/>
      <c r="S46" s="30" t="s">
        <v>93</v>
      </c>
      <c r="T46" s="30"/>
      <c r="U46" s="70">
        <f t="shared" si="7"/>
        <v>78</v>
      </c>
      <c r="V46" s="151">
        <v>78</v>
      </c>
      <c r="W46" s="72"/>
      <c r="X46" s="72"/>
      <c r="Y46" s="158"/>
      <c r="Z46" s="159"/>
      <c r="AA46" s="37"/>
      <c r="AB46" s="74"/>
      <c r="AD46" s="120">
        <v>55</v>
      </c>
      <c r="AE46" s="66" t="s">
        <v>74</v>
      </c>
      <c r="AF46" s="67">
        <v>35</v>
      </c>
      <c r="AG46" s="68" t="s">
        <v>75</v>
      </c>
      <c r="AH46" s="117" t="s">
        <v>209</v>
      </c>
      <c r="AI46" s="31">
        <f t="shared" ref="AI46:AI86" si="9">SUM((AQ46-1)*8)+AR46</f>
        <v>39</v>
      </c>
      <c r="AJ46" s="119"/>
      <c r="AK46" s="32">
        <v>2</v>
      </c>
      <c r="AL46" s="126"/>
      <c r="AM46" s="126"/>
      <c r="AN46" s="128"/>
      <c r="AO46" s="118"/>
      <c r="AP46" s="32"/>
      <c r="AQ46" s="136">
        <v>5</v>
      </c>
      <c r="AR46" s="32">
        <v>7</v>
      </c>
      <c r="AS46" s="110" t="s">
        <v>77</v>
      </c>
      <c r="AT46" s="113" t="s">
        <v>85</v>
      </c>
      <c r="AU46" s="30"/>
      <c r="AV46" s="30" t="s">
        <v>113</v>
      </c>
      <c r="AW46" s="30"/>
      <c r="AX46" s="70">
        <f t="shared" si="6"/>
        <v>79</v>
      </c>
      <c r="AY46" s="72"/>
      <c r="AZ46" s="151">
        <v>79</v>
      </c>
      <c r="BA46" s="158"/>
      <c r="BB46" s="158"/>
      <c r="BC46" s="159"/>
      <c r="BD46" s="37"/>
      <c r="BE46" s="36"/>
      <c r="BF46" s="30"/>
    </row>
    <row r="47" spans="1:258" ht="11.25" customHeight="1">
      <c r="A47" s="120">
        <v>43</v>
      </c>
      <c r="B47" s="66" t="s">
        <v>74</v>
      </c>
      <c r="C47" s="67">
        <v>30</v>
      </c>
      <c r="D47" s="68" t="s">
        <v>75</v>
      </c>
      <c r="E47" s="117" t="s">
        <v>201</v>
      </c>
      <c r="F47" s="31">
        <f t="shared" si="8"/>
        <v>31</v>
      </c>
      <c r="G47" s="119"/>
      <c r="H47" s="32">
        <v>2</v>
      </c>
      <c r="I47" s="118"/>
      <c r="J47" s="118"/>
      <c r="K47" s="118"/>
      <c r="L47" s="118"/>
      <c r="N47" s="135">
        <v>4</v>
      </c>
      <c r="O47" s="32">
        <v>7</v>
      </c>
      <c r="P47" s="109" t="s">
        <v>76</v>
      </c>
      <c r="R47" s="32"/>
      <c r="S47" s="30" t="s">
        <v>102</v>
      </c>
      <c r="U47" s="70">
        <f t="shared" si="7"/>
        <v>126</v>
      </c>
      <c r="V47" s="156">
        <v>90</v>
      </c>
      <c r="W47" s="151">
        <v>36</v>
      </c>
      <c r="X47" s="72"/>
      <c r="Y47" s="158"/>
      <c r="Z47" s="159"/>
      <c r="AD47" s="120">
        <v>59</v>
      </c>
      <c r="AE47" s="66" t="s">
        <v>74</v>
      </c>
      <c r="AF47" s="67">
        <v>36</v>
      </c>
      <c r="AG47" s="68" t="s">
        <v>75</v>
      </c>
      <c r="AH47" s="117" t="s">
        <v>188</v>
      </c>
      <c r="AI47" s="31">
        <f t="shared" si="9"/>
        <v>41</v>
      </c>
      <c r="AJ47" s="119"/>
      <c r="AK47" s="32">
        <v>2</v>
      </c>
      <c r="AL47" s="118"/>
      <c r="AM47" s="118"/>
      <c r="AN47" s="118"/>
      <c r="AO47" s="118"/>
      <c r="AQ47" s="130">
        <v>6</v>
      </c>
      <c r="AR47" s="32">
        <v>1</v>
      </c>
      <c r="AS47" s="111" t="s">
        <v>80</v>
      </c>
      <c r="AT47" s="112" t="s">
        <v>91</v>
      </c>
      <c r="AX47" s="70">
        <f t="shared" si="6"/>
        <v>39</v>
      </c>
      <c r="AY47" s="72"/>
      <c r="AZ47" s="151">
        <v>39</v>
      </c>
      <c r="BA47" s="158"/>
      <c r="BB47" s="158"/>
      <c r="BC47" s="159"/>
      <c r="BD47" s="37"/>
      <c r="BE47" s="36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</row>
    <row r="48" spans="1:258" ht="11.25" customHeight="1">
      <c r="A48" s="120">
        <v>44</v>
      </c>
      <c r="B48" s="66" t="s">
        <v>74</v>
      </c>
      <c r="C48" s="67">
        <v>30</v>
      </c>
      <c r="D48" s="68" t="s">
        <v>75</v>
      </c>
      <c r="E48" s="117" t="s">
        <v>171</v>
      </c>
      <c r="F48" s="31">
        <f t="shared" si="8"/>
        <v>10</v>
      </c>
      <c r="G48" s="171">
        <v>1</v>
      </c>
      <c r="H48" s="118"/>
      <c r="I48" s="118"/>
      <c r="J48" s="118"/>
      <c r="K48" s="118"/>
      <c r="L48" s="118"/>
      <c r="N48" s="152">
        <v>2</v>
      </c>
      <c r="O48" s="32">
        <v>2</v>
      </c>
      <c r="P48" s="109" t="s">
        <v>76</v>
      </c>
      <c r="Q48" s="110" t="s">
        <v>77</v>
      </c>
      <c r="R48" s="32"/>
      <c r="U48" s="70">
        <f t="shared" si="7"/>
        <v>40</v>
      </c>
      <c r="V48" s="151">
        <v>40</v>
      </c>
      <c r="W48" s="158"/>
      <c r="X48" s="158"/>
      <c r="Y48" s="158"/>
      <c r="Z48" s="159"/>
      <c r="AD48" s="120">
        <v>60</v>
      </c>
      <c r="AE48" s="66" t="s">
        <v>74</v>
      </c>
      <c r="AF48" s="67">
        <v>36</v>
      </c>
      <c r="AG48" s="68" t="s">
        <v>75</v>
      </c>
      <c r="AH48" s="117" t="s">
        <v>154</v>
      </c>
      <c r="AI48" s="31">
        <f t="shared" si="9"/>
        <v>42</v>
      </c>
      <c r="AJ48" s="119"/>
      <c r="AK48" s="32">
        <v>2</v>
      </c>
      <c r="AL48" s="124"/>
      <c r="AM48" s="118"/>
      <c r="AN48" s="118"/>
      <c r="AO48" s="118"/>
      <c r="AQ48" s="130">
        <v>6</v>
      </c>
      <c r="AR48" s="32">
        <v>2</v>
      </c>
      <c r="AS48" s="111" t="s">
        <v>80</v>
      </c>
      <c r="AX48" s="70">
        <f t="shared" si="6"/>
        <v>40</v>
      </c>
      <c r="AY48" s="72"/>
      <c r="AZ48" s="151">
        <v>40</v>
      </c>
      <c r="BA48" s="158"/>
      <c r="BB48" s="158"/>
      <c r="BC48" s="159"/>
      <c r="BD48" s="37"/>
      <c r="BE48" s="36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</row>
    <row r="49" spans="1:258" ht="11.25" customHeight="1">
      <c r="A49" s="120">
        <v>45</v>
      </c>
      <c r="B49" s="66" t="s">
        <v>74</v>
      </c>
      <c r="C49" s="67">
        <v>31</v>
      </c>
      <c r="D49" s="68" t="s">
        <v>75</v>
      </c>
      <c r="E49" s="117" t="s">
        <v>200</v>
      </c>
      <c r="F49" s="31">
        <f t="shared" si="8"/>
        <v>11</v>
      </c>
      <c r="G49" s="171">
        <v>1</v>
      </c>
      <c r="H49" s="118"/>
      <c r="I49" s="118"/>
      <c r="J49" s="118"/>
      <c r="K49" s="118"/>
      <c r="L49" s="118"/>
      <c r="N49" s="152">
        <v>2</v>
      </c>
      <c r="O49" s="32">
        <v>3</v>
      </c>
      <c r="P49" s="112" t="s">
        <v>91</v>
      </c>
      <c r="Q49" s="113" t="s">
        <v>85</v>
      </c>
      <c r="R49" s="32"/>
      <c r="U49" s="70">
        <f t="shared" si="7"/>
        <v>121</v>
      </c>
      <c r="V49" s="151">
        <v>121</v>
      </c>
      <c r="W49" s="72"/>
      <c r="X49" s="72"/>
      <c r="Y49" s="158"/>
      <c r="Z49" s="159"/>
      <c r="AD49" s="120">
        <v>62</v>
      </c>
      <c r="AE49" s="66" t="s">
        <v>74</v>
      </c>
      <c r="AF49" s="67">
        <v>37</v>
      </c>
      <c r="AG49" s="68" t="s">
        <v>75</v>
      </c>
      <c r="AH49" s="117" t="s">
        <v>189</v>
      </c>
      <c r="AI49" s="31">
        <f t="shared" si="9"/>
        <v>43</v>
      </c>
      <c r="AJ49" s="119"/>
      <c r="AK49" s="32">
        <v>2</v>
      </c>
      <c r="AL49" s="118"/>
      <c r="AM49" s="118"/>
      <c r="AN49" s="118"/>
      <c r="AO49" s="118"/>
      <c r="AQ49" s="130">
        <v>6</v>
      </c>
      <c r="AR49" s="32">
        <v>3</v>
      </c>
      <c r="AS49" s="111" t="s">
        <v>80</v>
      </c>
      <c r="AT49" s="109" t="s">
        <v>76</v>
      </c>
      <c r="AU49" s="75"/>
      <c r="AX49" s="70">
        <f t="shared" si="6"/>
        <v>39</v>
      </c>
      <c r="AY49" s="72"/>
      <c r="AZ49" s="151">
        <v>39</v>
      </c>
      <c r="BA49" s="162"/>
      <c r="BB49" s="162"/>
      <c r="BC49" s="164"/>
      <c r="BD49" s="37"/>
      <c r="BE49" s="36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</row>
    <row r="50" spans="1:258" ht="11.25" customHeight="1">
      <c r="A50" s="120">
        <v>46</v>
      </c>
      <c r="B50" s="66" t="s">
        <v>74</v>
      </c>
      <c r="C50" s="67">
        <v>31</v>
      </c>
      <c r="D50" s="68" t="s">
        <v>75</v>
      </c>
      <c r="E50" s="117" t="s">
        <v>147</v>
      </c>
      <c r="F50" s="31">
        <f t="shared" si="8"/>
        <v>33</v>
      </c>
      <c r="G50" s="119"/>
      <c r="H50" s="32">
        <v>2</v>
      </c>
      <c r="I50" s="118"/>
      <c r="J50" s="118"/>
      <c r="K50" s="118"/>
      <c r="L50" s="118"/>
      <c r="N50" s="136">
        <v>5</v>
      </c>
      <c r="O50" s="32">
        <v>1</v>
      </c>
      <c r="P50" s="112" t="s">
        <v>91</v>
      </c>
      <c r="Q50" s="113" t="s">
        <v>85</v>
      </c>
      <c r="R50" s="32"/>
      <c r="S50" s="30" t="s">
        <v>157</v>
      </c>
      <c r="U50" s="70">
        <f t="shared" si="7"/>
        <v>35</v>
      </c>
      <c r="V50" s="156">
        <v>5</v>
      </c>
      <c r="W50" s="151">
        <v>30</v>
      </c>
      <c r="X50" s="72"/>
      <c r="Y50" s="158"/>
      <c r="Z50" s="159"/>
      <c r="AD50" s="120">
        <v>63</v>
      </c>
      <c r="AE50" s="66" t="s">
        <v>74</v>
      </c>
      <c r="AF50" s="67">
        <v>37</v>
      </c>
      <c r="AG50" s="68" t="s">
        <v>75</v>
      </c>
      <c r="AH50" s="117" t="s">
        <v>156</v>
      </c>
      <c r="AI50" s="31">
        <f t="shared" si="9"/>
        <v>44</v>
      </c>
      <c r="AJ50" s="119"/>
      <c r="AK50" s="32">
        <v>2</v>
      </c>
      <c r="AL50" s="132"/>
      <c r="AM50" s="118"/>
      <c r="AN50" s="118"/>
      <c r="AO50" s="118"/>
      <c r="AQ50" s="130">
        <v>6</v>
      </c>
      <c r="AR50" s="32">
        <v>4</v>
      </c>
      <c r="AS50" s="110" t="s">
        <v>77</v>
      </c>
      <c r="AU50" s="75"/>
      <c r="AX50" s="70">
        <f t="shared" si="6"/>
        <v>40</v>
      </c>
      <c r="AY50" s="72"/>
      <c r="AZ50" s="151">
        <v>40</v>
      </c>
      <c r="BA50" s="162"/>
      <c r="BB50" s="162"/>
      <c r="BC50" s="164"/>
      <c r="BD50" s="73"/>
      <c r="BE50" s="36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</row>
    <row r="51" spans="1:258" ht="11.25" customHeight="1">
      <c r="A51" s="120">
        <v>47</v>
      </c>
      <c r="B51" s="66" t="s">
        <v>74</v>
      </c>
      <c r="C51" s="67">
        <v>32</v>
      </c>
      <c r="D51" s="68" t="s">
        <v>75</v>
      </c>
      <c r="E51" s="117" t="s">
        <v>206</v>
      </c>
      <c r="F51" s="31">
        <f t="shared" si="8"/>
        <v>34</v>
      </c>
      <c r="G51" s="119"/>
      <c r="H51" s="32">
        <v>2</v>
      </c>
      <c r="I51" s="118"/>
      <c r="J51" s="118"/>
      <c r="K51" s="118"/>
      <c r="L51" s="118"/>
      <c r="N51" s="136">
        <v>5</v>
      </c>
      <c r="O51" s="32">
        <v>2</v>
      </c>
      <c r="P51" s="112" t="s">
        <v>91</v>
      </c>
      <c r="R51" s="32"/>
      <c r="S51" s="30" t="s">
        <v>93</v>
      </c>
      <c r="U51" s="70">
        <f t="shared" si="7"/>
        <v>40</v>
      </c>
      <c r="V51" s="72"/>
      <c r="W51" s="151">
        <v>40</v>
      </c>
      <c r="X51" s="72"/>
      <c r="Y51" s="158"/>
      <c r="Z51" s="159"/>
      <c r="AD51" s="120">
        <v>74</v>
      </c>
      <c r="AE51" s="66" t="s">
        <v>74</v>
      </c>
      <c r="AF51" s="67">
        <v>44</v>
      </c>
      <c r="AG51" s="68" t="s">
        <v>75</v>
      </c>
      <c r="AH51" s="117" t="s">
        <v>211</v>
      </c>
      <c r="AI51" s="31">
        <f t="shared" si="9"/>
        <v>45</v>
      </c>
      <c r="AJ51" s="119"/>
      <c r="AK51" s="32">
        <v>2</v>
      </c>
      <c r="AL51" s="114"/>
      <c r="AM51" s="118"/>
      <c r="AN51" s="118"/>
      <c r="AO51" s="118"/>
      <c r="AQ51" s="130">
        <v>6</v>
      </c>
      <c r="AR51" s="32">
        <v>5</v>
      </c>
      <c r="AS51" s="111" t="s">
        <v>80</v>
      </c>
      <c r="AT51" s="110" t="s">
        <v>77</v>
      </c>
      <c r="AX51" s="70">
        <f t="shared" si="6"/>
        <v>38</v>
      </c>
      <c r="AY51" s="72"/>
      <c r="AZ51" s="151">
        <v>38</v>
      </c>
      <c r="BA51" s="158"/>
      <c r="BB51" s="158"/>
      <c r="BC51" s="159"/>
      <c r="BD51" s="73"/>
      <c r="BE51" s="74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</row>
    <row r="52" spans="1:258" ht="11.25" customHeight="1">
      <c r="A52" s="120">
        <v>48</v>
      </c>
      <c r="B52" s="66" t="s">
        <v>74</v>
      </c>
      <c r="C52" s="67">
        <v>32</v>
      </c>
      <c r="D52" s="68" t="s">
        <v>75</v>
      </c>
      <c r="E52" s="117" t="s">
        <v>148</v>
      </c>
      <c r="F52" s="31">
        <f t="shared" si="8"/>
        <v>35</v>
      </c>
      <c r="G52" s="119"/>
      <c r="H52" s="32">
        <v>2</v>
      </c>
      <c r="I52" s="118"/>
      <c r="J52" s="118"/>
      <c r="K52" s="118"/>
      <c r="L52" s="118"/>
      <c r="N52" s="136">
        <v>5</v>
      </c>
      <c r="O52" s="32">
        <v>3</v>
      </c>
      <c r="P52" s="110" t="s">
        <v>77</v>
      </c>
      <c r="Q52" s="113" t="s">
        <v>85</v>
      </c>
      <c r="R52" s="32"/>
      <c r="U52" s="70">
        <f t="shared" si="7"/>
        <v>83</v>
      </c>
      <c r="V52" s="72"/>
      <c r="W52" s="151">
        <v>83</v>
      </c>
      <c r="X52" s="72"/>
      <c r="Y52" s="158"/>
      <c r="Z52" s="159"/>
      <c r="AD52" s="120">
        <v>78</v>
      </c>
      <c r="AE52" s="66" t="s">
        <v>74</v>
      </c>
      <c r="AF52" s="67">
        <v>44</v>
      </c>
      <c r="AG52" s="68" t="s">
        <v>75</v>
      </c>
      <c r="AH52" s="117" t="s">
        <v>190</v>
      </c>
      <c r="AI52" s="31">
        <f t="shared" si="9"/>
        <v>46</v>
      </c>
      <c r="AJ52" s="119"/>
      <c r="AK52" s="32">
        <v>2</v>
      </c>
      <c r="AL52" s="114"/>
      <c r="AM52" s="118"/>
      <c r="AN52" s="118"/>
      <c r="AO52" s="118"/>
      <c r="AQ52" s="130">
        <v>6</v>
      </c>
      <c r="AR52" s="32">
        <v>6</v>
      </c>
      <c r="AS52" s="109" t="s">
        <v>76</v>
      </c>
      <c r="AT52" s="110" t="s">
        <v>77</v>
      </c>
      <c r="AX52" s="70">
        <f t="shared" si="6"/>
        <v>40</v>
      </c>
      <c r="AY52" s="72"/>
      <c r="AZ52" s="151">
        <v>40</v>
      </c>
      <c r="BA52" s="158"/>
      <c r="BB52" s="158"/>
      <c r="BC52" s="159"/>
      <c r="BD52" s="37"/>
      <c r="BE52" s="74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</row>
    <row r="53" spans="1:258" ht="11.25" customHeight="1">
      <c r="A53" s="120">
        <v>49</v>
      </c>
      <c r="B53" s="66" t="s">
        <v>74</v>
      </c>
      <c r="C53" s="67">
        <v>32</v>
      </c>
      <c r="D53" s="68" t="s">
        <v>75</v>
      </c>
      <c r="E53" s="117" t="s">
        <v>149</v>
      </c>
      <c r="F53" s="31">
        <f t="shared" si="8"/>
        <v>36</v>
      </c>
      <c r="G53" s="119"/>
      <c r="H53" s="32">
        <v>2</v>
      </c>
      <c r="I53" s="118"/>
      <c r="J53" s="118"/>
      <c r="K53" s="118"/>
      <c r="L53" s="118"/>
      <c r="N53" s="136">
        <v>5</v>
      </c>
      <c r="O53" s="32">
        <v>4</v>
      </c>
      <c r="P53" s="108" t="s">
        <v>79</v>
      </c>
      <c r="Q53" s="112" t="s">
        <v>91</v>
      </c>
      <c r="R53" s="32"/>
      <c r="U53" s="70">
        <f t="shared" si="7"/>
        <v>35</v>
      </c>
      <c r="V53" s="72"/>
      <c r="W53" s="151">
        <v>35</v>
      </c>
      <c r="X53" s="72"/>
      <c r="Y53" s="158"/>
      <c r="Z53" s="159"/>
      <c r="AD53" s="120">
        <v>79</v>
      </c>
      <c r="AE53" s="66" t="s">
        <v>74</v>
      </c>
      <c r="AF53" s="67">
        <v>45</v>
      </c>
      <c r="AG53" s="68" t="s">
        <v>75</v>
      </c>
      <c r="AH53" s="117" t="s">
        <v>151</v>
      </c>
      <c r="AI53" s="31">
        <f t="shared" si="9"/>
        <v>47</v>
      </c>
      <c r="AJ53" s="119"/>
      <c r="AK53" s="32">
        <v>2</v>
      </c>
      <c r="AL53" s="118"/>
      <c r="AM53" s="118"/>
      <c r="AN53" s="118"/>
      <c r="AO53" s="118"/>
      <c r="AQ53" s="130">
        <v>6</v>
      </c>
      <c r="AR53" s="32">
        <v>7</v>
      </c>
      <c r="AS53" s="112" t="s">
        <v>91</v>
      </c>
      <c r="AT53" s="113" t="s">
        <v>85</v>
      </c>
      <c r="AV53" s="30" t="s">
        <v>104</v>
      </c>
      <c r="AX53" s="70">
        <f t="shared" si="6"/>
        <v>78</v>
      </c>
      <c r="AY53" s="72"/>
      <c r="AZ53" s="151">
        <v>78</v>
      </c>
      <c r="BA53" s="158"/>
      <c r="BB53" s="158"/>
      <c r="BC53" s="159"/>
      <c r="BD53" s="37"/>
      <c r="BE53" s="36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</row>
    <row r="54" spans="1:258" ht="11.25" customHeight="1">
      <c r="A54" s="120">
        <v>50</v>
      </c>
      <c r="B54" s="66" t="s">
        <v>74</v>
      </c>
      <c r="C54" s="67">
        <v>33</v>
      </c>
      <c r="D54" s="68" t="s">
        <v>75</v>
      </c>
      <c r="E54" s="117" t="s">
        <v>207</v>
      </c>
      <c r="F54" s="31">
        <f t="shared" si="8"/>
        <v>12</v>
      </c>
      <c r="G54" s="171">
        <v>1</v>
      </c>
      <c r="H54" s="118"/>
      <c r="I54" s="118"/>
      <c r="J54" s="118"/>
      <c r="K54" s="118"/>
      <c r="L54" s="118"/>
      <c r="N54" s="152">
        <v>2</v>
      </c>
      <c r="O54" s="32">
        <v>4</v>
      </c>
      <c r="P54" s="111" t="s">
        <v>80</v>
      </c>
      <c r="Q54" s="110" t="s">
        <v>77</v>
      </c>
      <c r="R54" s="32"/>
      <c r="S54" s="30" t="s">
        <v>93</v>
      </c>
      <c r="U54" s="70">
        <f t="shared" si="7"/>
        <v>153</v>
      </c>
      <c r="V54" s="151">
        <v>153</v>
      </c>
      <c r="W54" s="158"/>
      <c r="X54" s="158"/>
      <c r="Y54" s="158"/>
      <c r="Z54" s="159"/>
      <c r="AD54" s="120">
        <v>4</v>
      </c>
      <c r="AE54" s="66" t="s">
        <v>74</v>
      </c>
      <c r="AF54" s="67">
        <v>2</v>
      </c>
      <c r="AG54" s="68" t="s">
        <v>75</v>
      </c>
      <c r="AH54" s="69" t="s">
        <v>161</v>
      </c>
      <c r="AI54" s="31">
        <f t="shared" si="9"/>
        <v>49</v>
      </c>
      <c r="AJ54" s="171"/>
      <c r="AK54" s="32"/>
      <c r="AL54" s="118">
        <v>3</v>
      </c>
      <c r="AM54" s="118"/>
      <c r="AQ54" s="131">
        <v>7</v>
      </c>
      <c r="AR54" s="32">
        <v>1</v>
      </c>
      <c r="AS54" s="108" t="s">
        <v>79</v>
      </c>
      <c r="AT54" s="32"/>
      <c r="AU54" s="32"/>
      <c r="AX54" s="70">
        <f t="shared" si="6"/>
        <v>40</v>
      </c>
      <c r="AY54" s="155"/>
      <c r="AZ54" s="155"/>
      <c r="BA54" s="165">
        <v>40</v>
      </c>
      <c r="BB54" s="167"/>
      <c r="BC54" s="159"/>
      <c r="BD54" s="37"/>
      <c r="BE54" s="36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</row>
    <row r="55" spans="1:258" ht="11.25" customHeight="1">
      <c r="A55" s="120">
        <v>51</v>
      </c>
      <c r="B55" s="66" t="s">
        <v>74</v>
      </c>
      <c r="C55" s="67">
        <v>33</v>
      </c>
      <c r="D55" s="68" t="s">
        <v>75</v>
      </c>
      <c r="E55" s="117" t="s">
        <v>172</v>
      </c>
      <c r="F55" s="31">
        <f t="shared" si="8"/>
        <v>37</v>
      </c>
      <c r="G55" s="119"/>
      <c r="H55" s="32">
        <v>2</v>
      </c>
      <c r="I55" s="118"/>
      <c r="J55" s="118"/>
      <c r="K55" s="118"/>
      <c r="L55" s="118"/>
      <c r="N55" s="136">
        <v>5</v>
      </c>
      <c r="O55" s="32">
        <v>5</v>
      </c>
      <c r="P55" s="108" t="s">
        <v>79</v>
      </c>
      <c r="Q55" s="112" t="s">
        <v>91</v>
      </c>
      <c r="R55" s="32"/>
      <c r="U55" s="70">
        <f t="shared" si="7"/>
        <v>70</v>
      </c>
      <c r="V55" s="156">
        <v>69</v>
      </c>
      <c r="W55" s="151">
        <v>1</v>
      </c>
      <c r="X55" s="72"/>
      <c r="Y55" s="158"/>
      <c r="Z55" s="159"/>
      <c r="AD55" s="120">
        <v>9</v>
      </c>
      <c r="AE55" s="66" t="s">
        <v>74</v>
      </c>
      <c r="AF55" s="67">
        <v>6</v>
      </c>
      <c r="AG55" s="68" t="s">
        <v>75</v>
      </c>
      <c r="AH55" s="69">
        <v>6</v>
      </c>
      <c r="AI55" s="31">
        <f t="shared" si="9"/>
        <v>50</v>
      </c>
      <c r="AJ55" s="171"/>
      <c r="AK55" s="32"/>
      <c r="AL55" s="118">
        <v>3</v>
      </c>
      <c r="AM55" s="118"/>
      <c r="AQ55" s="131">
        <v>7</v>
      </c>
      <c r="AR55" s="32">
        <v>2</v>
      </c>
      <c r="AS55" s="32" t="s">
        <v>219</v>
      </c>
      <c r="AT55" s="32" t="s">
        <v>220</v>
      </c>
      <c r="AU55" s="32"/>
      <c r="AV55" s="30" t="s">
        <v>89</v>
      </c>
      <c r="AX55" s="70">
        <f t="shared" si="6"/>
        <v>217</v>
      </c>
      <c r="AY55" s="157">
        <v>28</v>
      </c>
      <c r="AZ55" s="157">
        <v>92</v>
      </c>
      <c r="BA55" s="165">
        <v>93</v>
      </c>
      <c r="BB55" s="157">
        <v>4</v>
      </c>
      <c r="BC55" s="159"/>
      <c r="BD55" s="37"/>
      <c r="BE55" s="36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</row>
    <row r="56" spans="1:258" ht="11.25" customHeight="1">
      <c r="A56" s="120">
        <v>52</v>
      </c>
      <c r="B56" s="66" t="s">
        <v>74</v>
      </c>
      <c r="C56" s="67">
        <v>34</v>
      </c>
      <c r="D56" s="68" t="s">
        <v>75</v>
      </c>
      <c r="E56" s="117" t="s">
        <v>208</v>
      </c>
      <c r="F56" s="31">
        <v>43</v>
      </c>
      <c r="G56" s="119"/>
      <c r="H56" s="32">
        <v>2</v>
      </c>
      <c r="I56" s="118"/>
      <c r="J56" s="126"/>
      <c r="K56" s="128"/>
      <c r="L56" s="118"/>
      <c r="N56" s="136">
        <v>5</v>
      </c>
      <c r="O56" s="32">
        <v>6</v>
      </c>
      <c r="P56" s="109" t="s">
        <v>76</v>
      </c>
      <c r="Q56" s="113" t="s">
        <v>85</v>
      </c>
      <c r="S56" s="30" t="s">
        <v>111</v>
      </c>
      <c r="U56" s="70">
        <f t="shared" si="7"/>
        <v>79</v>
      </c>
      <c r="V56" s="72"/>
      <c r="W56" s="151">
        <v>79</v>
      </c>
      <c r="X56" s="158"/>
      <c r="Y56" s="158"/>
      <c r="Z56" s="159"/>
      <c r="AD56" s="120">
        <v>35</v>
      </c>
      <c r="AE56" s="66" t="s">
        <v>74</v>
      </c>
      <c r="AF56" s="67">
        <v>22</v>
      </c>
      <c r="AG56" s="68" t="s">
        <v>75</v>
      </c>
      <c r="AH56" s="69" t="s">
        <v>170</v>
      </c>
      <c r="AI56" s="31">
        <f t="shared" si="9"/>
        <v>51</v>
      </c>
      <c r="AJ56" s="171"/>
      <c r="AK56" s="32"/>
      <c r="AL56" s="118">
        <v>3</v>
      </c>
      <c r="AM56" s="118"/>
      <c r="AQ56" s="131">
        <v>7</v>
      </c>
      <c r="AR56" s="32">
        <v>3</v>
      </c>
      <c r="AS56" s="108" t="s">
        <v>79</v>
      </c>
      <c r="AT56" s="109" t="s">
        <v>76</v>
      </c>
      <c r="AU56" s="32"/>
      <c r="AX56" s="70">
        <f t="shared" si="6"/>
        <v>50</v>
      </c>
      <c r="AY56" s="72"/>
      <c r="AZ56" s="72"/>
      <c r="BA56" s="160">
        <v>50</v>
      </c>
      <c r="BB56" s="158"/>
      <c r="BC56" s="159"/>
      <c r="BD56" s="37"/>
      <c r="BE56" s="3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</row>
    <row r="57" spans="1:258" ht="11.25" customHeight="1">
      <c r="A57" s="120">
        <v>53</v>
      </c>
      <c r="B57" s="66" t="s">
        <v>74</v>
      </c>
      <c r="C57" s="67">
        <v>34</v>
      </c>
      <c r="D57" s="68" t="s">
        <v>75</v>
      </c>
      <c r="E57" s="141" t="s">
        <v>180</v>
      </c>
      <c r="F57" s="31">
        <f t="shared" si="8"/>
        <v>54</v>
      </c>
      <c r="G57" s="140"/>
      <c r="H57" s="125"/>
      <c r="I57" s="124">
        <v>3</v>
      </c>
      <c r="J57" s="132"/>
      <c r="K57" s="128"/>
      <c r="L57" s="118"/>
      <c r="N57" s="131">
        <v>7</v>
      </c>
      <c r="O57" s="32">
        <v>6</v>
      </c>
      <c r="P57" s="109" t="s">
        <v>76</v>
      </c>
      <c r="Q57" s="113" t="s">
        <v>85</v>
      </c>
      <c r="R57" s="30">
        <v>3</v>
      </c>
      <c r="U57" s="70">
        <f t="shared" si="7"/>
        <v>41</v>
      </c>
      <c r="V57" s="72"/>
      <c r="W57" s="72"/>
      <c r="X57" s="160">
        <v>41</v>
      </c>
      <c r="Y57" s="158"/>
      <c r="Z57" s="159"/>
      <c r="AD57" s="120">
        <v>38</v>
      </c>
      <c r="AE57" s="66" t="s">
        <v>74</v>
      </c>
      <c r="AF57" s="67">
        <v>25</v>
      </c>
      <c r="AG57" s="68" t="s">
        <v>75</v>
      </c>
      <c r="AH57" s="117">
        <v>25</v>
      </c>
      <c r="AI57" s="31">
        <f t="shared" si="9"/>
        <v>52</v>
      </c>
      <c r="AJ57" s="119"/>
      <c r="AK57" s="118"/>
      <c r="AL57" s="118">
        <v>3</v>
      </c>
      <c r="AM57" s="118"/>
      <c r="AN57" s="118"/>
      <c r="AO57" s="118"/>
      <c r="AQ57" s="131">
        <v>7</v>
      </c>
      <c r="AR57" s="32">
        <v>4</v>
      </c>
      <c r="AS57" s="109" t="s">
        <v>76</v>
      </c>
      <c r="AT57" s="113" t="s">
        <v>85</v>
      </c>
      <c r="AU57" s="75"/>
      <c r="AV57" s="30" t="s">
        <v>109</v>
      </c>
      <c r="AX57" s="70">
        <f t="shared" si="6"/>
        <v>270</v>
      </c>
      <c r="AY57" s="72"/>
      <c r="AZ57" s="72"/>
      <c r="BA57" s="160">
        <v>270</v>
      </c>
      <c r="BB57" s="158"/>
      <c r="BC57" s="164"/>
      <c r="BD57" s="37"/>
      <c r="BE57" s="36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</row>
    <row r="58" spans="1:258" ht="11.25" customHeight="1">
      <c r="A58" s="120">
        <v>54</v>
      </c>
      <c r="B58" s="66" t="s">
        <v>74</v>
      </c>
      <c r="C58" s="67">
        <v>34</v>
      </c>
      <c r="D58" s="68" t="s">
        <v>75</v>
      </c>
      <c r="E58" s="141" t="s">
        <v>152</v>
      </c>
      <c r="F58" s="31">
        <f t="shared" si="8"/>
        <v>55</v>
      </c>
      <c r="G58" s="140"/>
      <c r="H58" s="124"/>
      <c r="I58" s="124">
        <v>3</v>
      </c>
      <c r="J58" s="132"/>
      <c r="K58" s="128"/>
      <c r="L58" s="118"/>
      <c r="M58" s="118"/>
      <c r="N58" s="131">
        <v>7</v>
      </c>
      <c r="O58" s="32">
        <v>7</v>
      </c>
      <c r="P58" s="108" t="s">
        <v>79</v>
      </c>
      <c r="Q58" s="111" t="s">
        <v>80</v>
      </c>
      <c r="U58" s="70">
        <f t="shared" ref="U58:U75" si="10">SUM(V58:AB58)</f>
        <v>40</v>
      </c>
      <c r="V58" s="72"/>
      <c r="W58" s="72"/>
      <c r="X58" s="160">
        <v>40</v>
      </c>
      <c r="Y58" s="158"/>
      <c r="Z58" s="159"/>
      <c r="AD58" s="120">
        <v>39</v>
      </c>
      <c r="AE58" s="66" t="s">
        <v>74</v>
      </c>
      <c r="AF58" s="67">
        <v>26</v>
      </c>
      <c r="AG58" s="68" t="s">
        <v>75</v>
      </c>
      <c r="AH58" s="117">
        <v>26</v>
      </c>
      <c r="AI58" s="31">
        <f t="shared" si="9"/>
        <v>53</v>
      </c>
      <c r="AJ58" s="119"/>
      <c r="AK58" s="118"/>
      <c r="AL58" s="118">
        <v>3</v>
      </c>
      <c r="AM58" s="118"/>
      <c r="AN58" s="118"/>
      <c r="AO58" s="118"/>
      <c r="AQ58" s="131">
        <v>7</v>
      </c>
      <c r="AR58" s="32">
        <v>5</v>
      </c>
      <c r="AS58" s="111" t="s">
        <v>80</v>
      </c>
      <c r="AT58" s="110" t="s">
        <v>77</v>
      </c>
      <c r="AU58" s="32"/>
      <c r="AV58" s="30" t="s">
        <v>110</v>
      </c>
      <c r="AX58" s="70">
        <f t="shared" si="6"/>
        <v>279</v>
      </c>
      <c r="AY58" s="72"/>
      <c r="AZ58" s="72"/>
      <c r="BA58" s="160">
        <v>279</v>
      </c>
      <c r="BB58" s="158"/>
      <c r="BC58" s="159"/>
      <c r="BD58" s="73"/>
      <c r="BE58" s="36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</row>
    <row r="59" spans="1:258" ht="11.25" customHeight="1">
      <c r="A59" s="120">
        <v>55</v>
      </c>
      <c r="B59" s="66" t="s">
        <v>74</v>
      </c>
      <c r="C59" s="67">
        <v>35</v>
      </c>
      <c r="D59" s="68" t="s">
        <v>75</v>
      </c>
      <c r="E59" s="117" t="s">
        <v>209</v>
      </c>
      <c r="F59" s="31">
        <f t="shared" si="8"/>
        <v>39</v>
      </c>
      <c r="G59" s="119"/>
      <c r="H59" s="32">
        <v>2</v>
      </c>
      <c r="I59" s="126"/>
      <c r="J59" s="126"/>
      <c r="K59" s="128"/>
      <c r="L59" s="118"/>
      <c r="N59" s="136">
        <v>5</v>
      </c>
      <c r="O59" s="32">
        <v>7</v>
      </c>
      <c r="P59" s="110" t="s">
        <v>77</v>
      </c>
      <c r="Q59" s="113" t="s">
        <v>85</v>
      </c>
      <c r="S59" s="30" t="s">
        <v>113</v>
      </c>
      <c r="U59" s="70">
        <f t="shared" si="10"/>
        <v>79</v>
      </c>
      <c r="V59" s="72"/>
      <c r="W59" s="151">
        <v>79</v>
      </c>
      <c r="X59" s="158"/>
      <c r="Y59" s="158"/>
      <c r="Z59" s="159"/>
      <c r="AD59" s="120">
        <v>53</v>
      </c>
      <c r="AE59" s="66" t="s">
        <v>74</v>
      </c>
      <c r="AF59" s="67">
        <v>34</v>
      </c>
      <c r="AG59" s="68" t="s">
        <v>75</v>
      </c>
      <c r="AH59" s="141" t="s">
        <v>180</v>
      </c>
      <c r="AI59" s="31">
        <f t="shared" si="9"/>
        <v>54</v>
      </c>
      <c r="AJ59" s="140"/>
      <c r="AK59" s="125"/>
      <c r="AL59" s="124">
        <v>3</v>
      </c>
      <c r="AM59" s="132"/>
      <c r="AN59" s="128"/>
      <c r="AO59" s="118"/>
      <c r="AQ59" s="131">
        <v>7</v>
      </c>
      <c r="AR59" s="32">
        <v>6</v>
      </c>
      <c r="AS59" s="109" t="s">
        <v>76</v>
      </c>
      <c r="AT59" s="113" t="s">
        <v>85</v>
      </c>
      <c r="AU59" s="30">
        <v>3</v>
      </c>
      <c r="AX59" s="70">
        <f t="shared" si="6"/>
        <v>41</v>
      </c>
      <c r="AY59" s="72"/>
      <c r="AZ59" s="72"/>
      <c r="BA59" s="160">
        <v>41</v>
      </c>
      <c r="BB59" s="158"/>
      <c r="BC59" s="159"/>
      <c r="BD59" s="37"/>
      <c r="BE59" s="36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</row>
    <row r="60" spans="1:258" ht="11.25" customHeight="1">
      <c r="A60" s="120">
        <v>56</v>
      </c>
      <c r="B60" s="66" t="s">
        <v>74</v>
      </c>
      <c r="C60" s="67">
        <v>35</v>
      </c>
      <c r="D60" s="68" t="s">
        <v>75</v>
      </c>
      <c r="E60" s="141" t="s">
        <v>181</v>
      </c>
      <c r="F60" s="31">
        <f t="shared" si="8"/>
        <v>57</v>
      </c>
      <c r="G60" s="140"/>
      <c r="H60" s="125"/>
      <c r="I60" s="124">
        <v>3</v>
      </c>
      <c r="J60" s="132"/>
      <c r="K60" s="128"/>
      <c r="L60" s="118"/>
      <c r="N60" s="129">
        <v>8</v>
      </c>
      <c r="O60" s="32">
        <v>1</v>
      </c>
      <c r="P60" s="110" t="s">
        <v>77</v>
      </c>
      <c r="Q60" s="113" t="s">
        <v>85</v>
      </c>
      <c r="R60" s="30">
        <v>3</v>
      </c>
      <c r="U60" s="70">
        <f t="shared" si="10"/>
        <v>41</v>
      </c>
      <c r="V60" s="72"/>
      <c r="W60" s="72"/>
      <c r="X60" s="160">
        <v>41</v>
      </c>
      <c r="Y60" s="158"/>
      <c r="Z60" s="159"/>
      <c r="AD60" s="120">
        <v>54</v>
      </c>
      <c r="AE60" s="66" t="s">
        <v>74</v>
      </c>
      <c r="AF60" s="67">
        <v>34</v>
      </c>
      <c r="AG60" s="68" t="s">
        <v>75</v>
      </c>
      <c r="AH60" s="141" t="s">
        <v>152</v>
      </c>
      <c r="AI60" s="31">
        <f t="shared" si="9"/>
        <v>55</v>
      </c>
      <c r="AJ60" s="140"/>
      <c r="AK60" s="124"/>
      <c r="AL60" s="124">
        <v>3</v>
      </c>
      <c r="AM60" s="132"/>
      <c r="AN60" s="128"/>
      <c r="AO60" s="118"/>
      <c r="AP60" s="118"/>
      <c r="AQ60" s="131">
        <v>7</v>
      </c>
      <c r="AR60" s="32">
        <v>7</v>
      </c>
      <c r="AS60" s="108" t="s">
        <v>79</v>
      </c>
      <c r="AT60" s="111" t="s">
        <v>80</v>
      </c>
      <c r="AX60" s="70">
        <f t="shared" si="6"/>
        <v>40</v>
      </c>
      <c r="AY60" s="72"/>
      <c r="AZ60" s="72"/>
      <c r="BA60" s="160">
        <v>40</v>
      </c>
      <c r="BB60" s="158"/>
      <c r="BC60" s="159"/>
      <c r="BD60" s="37"/>
      <c r="BE60" s="36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</row>
    <row r="61" spans="1:258" ht="11.25" customHeight="1">
      <c r="A61" s="120">
        <v>57</v>
      </c>
      <c r="B61" s="66" t="s">
        <v>74</v>
      </c>
      <c r="C61" s="67">
        <v>35</v>
      </c>
      <c r="D61" s="68" t="s">
        <v>75</v>
      </c>
      <c r="E61" s="141" t="s">
        <v>153</v>
      </c>
      <c r="F61" s="31">
        <f t="shared" si="8"/>
        <v>58</v>
      </c>
      <c r="G61" s="140"/>
      <c r="H61" s="124"/>
      <c r="I61" s="124">
        <v>3</v>
      </c>
      <c r="J61" s="132"/>
      <c r="K61" s="128"/>
      <c r="L61" s="118"/>
      <c r="N61" s="129">
        <v>8</v>
      </c>
      <c r="O61" s="32">
        <v>2</v>
      </c>
      <c r="P61" s="110" t="s">
        <v>77</v>
      </c>
      <c r="Q61" s="112" t="s">
        <v>91</v>
      </c>
      <c r="U61" s="70">
        <f t="shared" si="10"/>
        <v>40</v>
      </c>
      <c r="V61" s="72"/>
      <c r="W61" s="72"/>
      <c r="X61" s="160">
        <v>40</v>
      </c>
      <c r="Y61" s="158"/>
      <c r="Z61" s="159"/>
      <c r="AD61" s="120">
        <v>56</v>
      </c>
      <c r="AE61" s="66" t="s">
        <v>74</v>
      </c>
      <c r="AF61" s="67">
        <v>35</v>
      </c>
      <c r="AG61" s="68" t="s">
        <v>75</v>
      </c>
      <c r="AH61" s="141" t="s">
        <v>181</v>
      </c>
      <c r="AI61" s="31">
        <f t="shared" si="9"/>
        <v>57</v>
      </c>
      <c r="AJ61" s="140"/>
      <c r="AK61" s="125"/>
      <c r="AL61" s="124">
        <v>3</v>
      </c>
      <c r="AM61" s="132"/>
      <c r="AN61" s="128"/>
      <c r="AO61" s="118"/>
      <c r="AQ61" s="129">
        <v>8</v>
      </c>
      <c r="AR61" s="32">
        <v>1</v>
      </c>
      <c r="AS61" s="110" t="s">
        <v>77</v>
      </c>
      <c r="AT61" s="113" t="s">
        <v>85</v>
      </c>
      <c r="AU61" s="30">
        <v>3</v>
      </c>
      <c r="AX61" s="70">
        <f t="shared" ref="AX61:AX85" si="11">SUM(AY61:BE61)</f>
        <v>41</v>
      </c>
      <c r="AY61" s="72"/>
      <c r="AZ61" s="72"/>
      <c r="BA61" s="160">
        <v>41</v>
      </c>
      <c r="BB61" s="158"/>
      <c r="BC61" s="159"/>
      <c r="BD61" s="37"/>
      <c r="BE61" s="36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</row>
    <row r="62" spans="1:258" ht="11.25" customHeight="1">
      <c r="A62" s="120">
        <v>58</v>
      </c>
      <c r="B62" s="66" t="s">
        <v>74</v>
      </c>
      <c r="C62" s="67">
        <v>36</v>
      </c>
      <c r="D62" s="68" t="s">
        <v>75</v>
      </c>
      <c r="E62" s="117" t="s">
        <v>210</v>
      </c>
      <c r="F62" s="31">
        <f t="shared" si="8"/>
        <v>59</v>
      </c>
      <c r="G62" s="119"/>
      <c r="H62" s="124"/>
      <c r="I62" s="118">
        <v>3</v>
      </c>
      <c r="J62" s="118"/>
      <c r="K62" s="118"/>
      <c r="L62" s="118"/>
      <c r="N62" s="129">
        <v>8</v>
      </c>
      <c r="O62" s="32">
        <v>3</v>
      </c>
      <c r="P62" s="111" t="s">
        <v>80</v>
      </c>
      <c r="Q62" s="112" t="s">
        <v>91</v>
      </c>
      <c r="S62" s="30" t="s">
        <v>115</v>
      </c>
      <c r="U62" s="70">
        <f t="shared" si="10"/>
        <v>82</v>
      </c>
      <c r="V62" s="72"/>
      <c r="W62" s="72"/>
      <c r="X62" s="160">
        <v>82</v>
      </c>
      <c r="Y62" s="158"/>
      <c r="Z62" s="159"/>
      <c r="AD62" s="120">
        <v>57</v>
      </c>
      <c r="AE62" s="66" t="s">
        <v>74</v>
      </c>
      <c r="AF62" s="67">
        <v>35</v>
      </c>
      <c r="AG62" s="68" t="s">
        <v>75</v>
      </c>
      <c r="AH62" s="141" t="s">
        <v>153</v>
      </c>
      <c r="AI62" s="31">
        <f t="shared" si="9"/>
        <v>58</v>
      </c>
      <c r="AJ62" s="140"/>
      <c r="AK62" s="124"/>
      <c r="AL62" s="124">
        <v>3</v>
      </c>
      <c r="AM62" s="132"/>
      <c r="AN62" s="128"/>
      <c r="AO62" s="118"/>
      <c r="AQ62" s="129">
        <v>8</v>
      </c>
      <c r="AR62" s="32">
        <v>2</v>
      </c>
      <c r="AS62" s="110" t="s">
        <v>77</v>
      </c>
      <c r="AT62" s="112" t="s">
        <v>91</v>
      </c>
      <c r="AX62" s="70">
        <f t="shared" si="11"/>
        <v>40</v>
      </c>
      <c r="AY62" s="72"/>
      <c r="AZ62" s="72"/>
      <c r="BA62" s="160">
        <v>40</v>
      </c>
      <c r="BB62" s="158"/>
      <c r="BC62" s="159"/>
      <c r="BD62" s="37"/>
      <c r="BE62" s="36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</row>
    <row r="63" spans="1:258" ht="11.25" customHeight="1">
      <c r="A63" s="120">
        <v>59</v>
      </c>
      <c r="B63" s="66" t="s">
        <v>74</v>
      </c>
      <c r="C63" s="67">
        <v>36</v>
      </c>
      <c r="D63" s="68" t="s">
        <v>75</v>
      </c>
      <c r="E63" s="117" t="s">
        <v>188</v>
      </c>
      <c r="F63" s="31">
        <f t="shared" si="8"/>
        <v>41</v>
      </c>
      <c r="G63" s="119"/>
      <c r="H63" s="32">
        <v>2</v>
      </c>
      <c r="I63" s="118"/>
      <c r="J63" s="118"/>
      <c r="K63" s="118"/>
      <c r="L63" s="118"/>
      <c r="N63" s="130">
        <v>6</v>
      </c>
      <c r="O63" s="32">
        <v>1</v>
      </c>
      <c r="P63" s="111" t="s">
        <v>80</v>
      </c>
      <c r="Q63" s="112" t="s">
        <v>91</v>
      </c>
      <c r="U63" s="70">
        <f t="shared" si="10"/>
        <v>39</v>
      </c>
      <c r="V63" s="72"/>
      <c r="W63" s="151">
        <v>39</v>
      </c>
      <c r="X63" s="158"/>
      <c r="Y63" s="158"/>
      <c r="Z63" s="159"/>
      <c r="AD63" s="120">
        <v>58</v>
      </c>
      <c r="AE63" s="66" t="s">
        <v>74</v>
      </c>
      <c r="AF63" s="67">
        <v>36</v>
      </c>
      <c r="AG63" s="68" t="s">
        <v>75</v>
      </c>
      <c r="AH63" s="117" t="s">
        <v>210</v>
      </c>
      <c r="AI63" s="31">
        <f t="shared" si="9"/>
        <v>59</v>
      </c>
      <c r="AJ63" s="119"/>
      <c r="AK63" s="124"/>
      <c r="AL63" s="118">
        <v>3</v>
      </c>
      <c r="AM63" s="118"/>
      <c r="AN63" s="118"/>
      <c r="AO63" s="118"/>
      <c r="AQ63" s="129">
        <v>8</v>
      </c>
      <c r="AR63" s="32">
        <v>3</v>
      </c>
      <c r="AS63" s="111" t="s">
        <v>80</v>
      </c>
      <c r="AT63" s="112" t="s">
        <v>91</v>
      </c>
      <c r="AV63" s="30" t="s">
        <v>115</v>
      </c>
      <c r="AX63" s="70">
        <f t="shared" si="11"/>
        <v>82</v>
      </c>
      <c r="AY63" s="72"/>
      <c r="AZ63" s="72"/>
      <c r="BA63" s="160">
        <v>82</v>
      </c>
      <c r="BB63" s="158"/>
      <c r="BC63" s="159"/>
      <c r="BD63" s="37"/>
      <c r="BE63" s="36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</row>
    <row r="64" spans="1:258" ht="11.25" customHeight="1">
      <c r="A64" s="120">
        <v>60</v>
      </c>
      <c r="B64" s="66" t="s">
        <v>74</v>
      </c>
      <c r="C64" s="67">
        <v>36</v>
      </c>
      <c r="D64" s="68" t="s">
        <v>75</v>
      </c>
      <c r="E64" s="117" t="s">
        <v>154</v>
      </c>
      <c r="F64" s="31">
        <f t="shared" si="8"/>
        <v>42</v>
      </c>
      <c r="G64" s="119"/>
      <c r="H64" s="32">
        <v>2</v>
      </c>
      <c r="I64" s="124"/>
      <c r="J64" s="118"/>
      <c r="K64" s="118"/>
      <c r="L64" s="118"/>
      <c r="N64" s="130">
        <v>6</v>
      </c>
      <c r="O64" s="32">
        <v>2</v>
      </c>
      <c r="P64" s="111" t="s">
        <v>80</v>
      </c>
      <c r="U64" s="70">
        <f t="shared" si="10"/>
        <v>40</v>
      </c>
      <c r="V64" s="72"/>
      <c r="W64" s="151">
        <v>40</v>
      </c>
      <c r="X64" s="158"/>
      <c r="Y64" s="158"/>
      <c r="Z64" s="159"/>
      <c r="AD64" s="120">
        <v>61</v>
      </c>
      <c r="AE64" s="66" t="s">
        <v>74</v>
      </c>
      <c r="AF64" s="67">
        <v>37</v>
      </c>
      <c r="AG64" s="68" t="s">
        <v>75</v>
      </c>
      <c r="AH64" s="117" t="s">
        <v>218</v>
      </c>
      <c r="AI64" s="31">
        <f t="shared" si="9"/>
        <v>60</v>
      </c>
      <c r="AJ64" s="119"/>
      <c r="AK64" s="124"/>
      <c r="AL64" s="118">
        <v>3</v>
      </c>
      <c r="AM64" s="118"/>
      <c r="AN64" s="118"/>
      <c r="AO64" s="118"/>
      <c r="AQ64" s="129">
        <v>8</v>
      </c>
      <c r="AR64" s="32">
        <v>4</v>
      </c>
      <c r="AS64" s="111" t="s">
        <v>80</v>
      </c>
      <c r="AT64" s="109" t="s">
        <v>76</v>
      </c>
      <c r="AU64" s="75"/>
      <c r="AV64" s="30" t="s">
        <v>116</v>
      </c>
      <c r="AX64" s="70">
        <f t="shared" si="11"/>
        <v>82</v>
      </c>
      <c r="AY64" s="72"/>
      <c r="AZ64" s="158"/>
      <c r="BA64" s="160">
        <v>82</v>
      </c>
      <c r="BB64" s="158"/>
      <c r="BC64" s="164"/>
      <c r="BD64" s="37"/>
      <c r="BE64" s="36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</row>
    <row r="65" spans="1:258" ht="11.25" customHeight="1">
      <c r="A65" s="120">
        <v>61</v>
      </c>
      <c r="B65" s="66" t="s">
        <v>74</v>
      </c>
      <c r="C65" s="67">
        <v>37</v>
      </c>
      <c r="D65" s="68" t="s">
        <v>75</v>
      </c>
      <c r="E65" s="117" t="s">
        <v>218</v>
      </c>
      <c r="F65" s="31">
        <f t="shared" si="8"/>
        <v>60</v>
      </c>
      <c r="G65" s="119"/>
      <c r="H65" s="124"/>
      <c r="I65" s="118">
        <v>3</v>
      </c>
      <c r="J65" s="118"/>
      <c r="K65" s="118"/>
      <c r="L65" s="118"/>
      <c r="N65" s="129">
        <v>8</v>
      </c>
      <c r="O65" s="32">
        <v>4</v>
      </c>
      <c r="P65" s="111" t="s">
        <v>80</v>
      </c>
      <c r="Q65" s="109" t="s">
        <v>76</v>
      </c>
      <c r="R65" s="75"/>
      <c r="S65" s="30" t="s">
        <v>116</v>
      </c>
      <c r="U65" s="70">
        <f t="shared" si="10"/>
        <v>82</v>
      </c>
      <c r="V65" s="72"/>
      <c r="W65" s="158"/>
      <c r="X65" s="160">
        <v>82</v>
      </c>
      <c r="Y65" s="158"/>
      <c r="Z65" s="164"/>
      <c r="AD65" s="120">
        <v>75</v>
      </c>
      <c r="AE65" s="66" t="s">
        <v>74</v>
      </c>
      <c r="AF65" s="67">
        <v>44</v>
      </c>
      <c r="AG65" s="68" t="s">
        <v>75</v>
      </c>
      <c r="AH65" s="117" t="s">
        <v>182</v>
      </c>
      <c r="AI65" s="31">
        <f t="shared" si="9"/>
        <v>61</v>
      </c>
      <c r="AJ65" s="119"/>
      <c r="AK65" s="126"/>
      <c r="AL65" s="118">
        <v>3</v>
      </c>
      <c r="AM65" s="118"/>
      <c r="AN65" s="118"/>
      <c r="AO65" s="118"/>
      <c r="AQ65" s="129">
        <v>8</v>
      </c>
      <c r="AR65" s="32">
        <v>5</v>
      </c>
      <c r="AS65" s="111" t="s">
        <v>80</v>
      </c>
      <c r="AT65" s="110" t="s">
        <v>77</v>
      </c>
      <c r="AV65" s="30" t="s">
        <v>103</v>
      </c>
      <c r="AX65" s="70">
        <f t="shared" si="11"/>
        <v>78</v>
      </c>
      <c r="AY65" s="72"/>
      <c r="AZ65" s="162"/>
      <c r="BA65" s="160">
        <v>78</v>
      </c>
      <c r="BB65" s="158"/>
      <c r="BC65" s="159"/>
      <c r="BD65" s="73"/>
      <c r="BE65" s="74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</row>
    <row r="66" spans="1:258" s="75" customFormat="1" ht="11.25" customHeight="1">
      <c r="A66" s="120">
        <v>62</v>
      </c>
      <c r="B66" s="66" t="s">
        <v>74</v>
      </c>
      <c r="C66" s="67">
        <v>37</v>
      </c>
      <c r="D66" s="68" t="s">
        <v>75</v>
      </c>
      <c r="E66" s="117" t="s">
        <v>189</v>
      </c>
      <c r="F66" s="31">
        <f t="shared" si="8"/>
        <v>43</v>
      </c>
      <c r="G66" s="119"/>
      <c r="H66" s="32">
        <v>2</v>
      </c>
      <c r="I66" s="118"/>
      <c r="J66" s="118"/>
      <c r="K66" s="118"/>
      <c r="L66" s="118"/>
      <c r="M66" s="32"/>
      <c r="N66" s="130">
        <v>6</v>
      </c>
      <c r="O66" s="32">
        <v>3</v>
      </c>
      <c r="P66" s="111" t="s">
        <v>80</v>
      </c>
      <c r="Q66" s="109" t="s">
        <v>76</v>
      </c>
      <c r="S66" s="30"/>
      <c r="T66" s="30"/>
      <c r="U66" s="70">
        <f t="shared" si="10"/>
        <v>39</v>
      </c>
      <c r="V66" s="72"/>
      <c r="W66" s="151">
        <v>39</v>
      </c>
      <c r="X66" s="162"/>
      <c r="Y66" s="162"/>
      <c r="Z66" s="164"/>
      <c r="AA66" s="37"/>
      <c r="AB66" s="36"/>
      <c r="AD66" s="120">
        <v>76</v>
      </c>
      <c r="AE66" s="66" t="s">
        <v>74</v>
      </c>
      <c r="AF66" s="67">
        <v>45</v>
      </c>
      <c r="AG66" s="68" t="s">
        <v>75</v>
      </c>
      <c r="AH66" s="30" t="s">
        <v>150</v>
      </c>
      <c r="AI66" s="31">
        <f t="shared" si="9"/>
        <v>62</v>
      </c>
      <c r="AJ66" s="119"/>
      <c r="AK66" s="126"/>
      <c r="AL66" s="118">
        <v>3</v>
      </c>
      <c r="AM66" s="118"/>
      <c r="AN66" s="118"/>
      <c r="AO66" s="118"/>
      <c r="AP66" s="32"/>
      <c r="AQ66" s="129">
        <v>8</v>
      </c>
      <c r="AR66" s="32">
        <v>6</v>
      </c>
      <c r="AS66" s="108" t="s">
        <v>79</v>
      </c>
      <c r="AT66" s="112" t="s">
        <v>91</v>
      </c>
      <c r="AU66" s="106" t="s">
        <v>83</v>
      </c>
      <c r="AV66" s="30"/>
      <c r="AW66" s="30"/>
      <c r="AX66" s="70">
        <f t="shared" si="11"/>
        <v>38</v>
      </c>
      <c r="AY66" s="72"/>
      <c r="AZ66" s="72"/>
      <c r="BA66" s="160">
        <v>38</v>
      </c>
      <c r="BB66" s="158"/>
      <c r="BC66" s="159"/>
      <c r="BD66" s="37"/>
      <c r="BE66" s="36"/>
      <c r="BF66" s="30"/>
    </row>
    <row r="67" spans="1:258" s="75" customFormat="1" ht="11.25" customHeight="1">
      <c r="A67" s="120">
        <v>63</v>
      </c>
      <c r="B67" s="66" t="s">
        <v>74</v>
      </c>
      <c r="C67" s="67">
        <v>37</v>
      </c>
      <c r="D67" s="68" t="s">
        <v>75</v>
      </c>
      <c r="E67" s="117" t="s">
        <v>156</v>
      </c>
      <c r="F67" s="31">
        <f t="shared" si="8"/>
        <v>44</v>
      </c>
      <c r="G67" s="119"/>
      <c r="H67" s="32">
        <v>2</v>
      </c>
      <c r="I67" s="132"/>
      <c r="J67" s="118"/>
      <c r="K67" s="118"/>
      <c r="L67" s="118"/>
      <c r="M67" s="32"/>
      <c r="N67" s="130">
        <v>6</v>
      </c>
      <c r="O67" s="32">
        <v>4</v>
      </c>
      <c r="P67" s="110" t="s">
        <v>77</v>
      </c>
      <c r="Q67" s="30"/>
      <c r="S67" s="30"/>
      <c r="T67" s="30"/>
      <c r="U67" s="70">
        <f t="shared" si="10"/>
        <v>40</v>
      </c>
      <c r="V67" s="72"/>
      <c r="W67" s="151">
        <v>40</v>
      </c>
      <c r="X67" s="162"/>
      <c r="Y67" s="162"/>
      <c r="Z67" s="164"/>
      <c r="AA67" s="73"/>
      <c r="AB67" s="36"/>
      <c r="AD67" s="120">
        <v>77</v>
      </c>
      <c r="AE67" s="66" t="s">
        <v>74</v>
      </c>
      <c r="AF67" s="67">
        <v>45</v>
      </c>
      <c r="AG67" s="68" t="s">
        <v>75</v>
      </c>
      <c r="AH67" s="117" t="s">
        <v>212</v>
      </c>
      <c r="AI67" s="31">
        <f t="shared" si="9"/>
        <v>63</v>
      </c>
      <c r="AJ67" s="119"/>
      <c r="AK67" s="127"/>
      <c r="AL67" s="118">
        <v>3</v>
      </c>
      <c r="AM67" s="118"/>
      <c r="AN67" s="118"/>
      <c r="AO67" s="118"/>
      <c r="AP67" s="32"/>
      <c r="AQ67" s="129">
        <v>8</v>
      </c>
      <c r="AR67" s="32">
        <v>7</v>
      </c>
      <c r="AS67" s="109" t="s">
        <v>76</v>
      </c>
      <c r="AT67" s="110" t="s">
        <v>77</v>
      </c>
      <c r="AU67" s="30"/>
      <c r="AV67" s="30"/>
      <c r="AW67" s="30"/>
      <c r="AX67" s="70">
        <f t="shared" si="11"/>
        <v>40</v>
      </c>
      <c r="AY67" s="72"/>
      <c r="AZ67" s="72"/>
      <c r="BA67" s="160">
        <v>40</v>
      </c>
      <c r="BB67" s="158"/>
      <c r="BC67" s="159"/>
      <c r="BD67" s="37"/>
      <c r="BE67" s="36"/>
      <c r="BF67" s="30"/>
    </row>
    <row r="68" spans="1:258" s="75" customFormat="1" ht="11.25" customHeight="1">
      <c r="A68" s="120">
        <v>64</v>
      </c>
      <c r="B68" s="66" t="s">
        <v>74</v>
      </c>
      <c r="C68" s="67">
        <v>38</v>
      </c>
      <c r="D68" s="68" t="s">
        <v>75</v>
      </c>
      <c r="E68" s="117" t="s">
        <v>216</v>
      </c>
      <c r="F68" s="31">
        <f t="shared" si="8"/>
        <v>78</v>
      </c>
      <c r="G68" s="119"/>
      <c r="H68" s="118"/>
      <c r="I68" s="118"/>
      <c r="J68" s="118">
        <v>4</v>
      </c>
      <c r="K68" s="118"/>
      <c r="L68" s="118"/>
      <c r="M68" s="32"/>
      <c r="N68" s="138">
        <v>10</v>
      </c>
      <c r="O68" s="32">
        <v>6</v>
      </c>
      <c r="P68" s="111" t="s">
        <v>80</v>
      </c>
      <c r="Q68" s="112" t="s">
        <v>91</v>
      </c>
      <c r="S68" s="30" t="s">
        <v>118</v>
      </c>
      <c r="T68" s="30"/>
      <c r="U68" s="70">
        <f t="shared" si="10"/>
        <v>35</v>
      </c>
      <c r="V68" s="72"/>
      <c r="W68" s="72"/>
      <c r="X68" s="72"/>
      <c r="Y68" s="165">
        <v>35</v>
      </c>
      <c r="Z68" s="164"/>
      <c r="AA68" s="73"/>
      <c r="AB68" s="74"/>
      <c r="AD68" s="120">
        <v>10</v>
      </c>
      <c r="AE68" s="66" t="s">
        <v>74</v>
      </c>
      <c r="AF68" s="67">
        <v>7</v>
      </c>
      <c r="AG68" s="68" t="s">
        <v>75</v>
      </c>
      <c r="AH68" s="69" t="s">
        <v>214</v>
      </c>
      <c r="AI68" s="31">
        <f t="shared" si="9"/>
        <v>65</v>
      </c>
      <c r="AJ68" s="119"/>
      <c r="AK68" s="118"/>
      <c r="AL68" s="118"/>
      <c r="AM68" s="118">
        <v>4</v>
      </c>
      <c r="AN68" s="32"/>
      <c r="AO68" s="32"/>
      <c r="AP68" s="32"/>
      <c r="AQ68" s="137">
        <v>9</v>
      </c>
      <c r="AR68" s="32">
        <v>1</v>
      </c>
      <c r="AS68" s="111" t="s">
        <v>80</v>
      </c>
      <c r="AT68" s="112" t="s">
        <v>91</v>
      </c>
      <c r="AU68" s="32"/>
      <c r="AV68" s="30" t="s">
        <v>92</v>
      </c>
      <c r="AW68" s="30"/>
      <c r="AX68" s="70">
        <f t="shared" si="11"/>
        <v>140</v>
      </c>
      <c r="AY68" s="72"/>
      <c r="AZ68" s="72"/>
      <c r="BA68" s="72"/>
      <c r="BB68" s="165">
        <v>140</v>
      </c>
      <c r="BC68" s="159"/>
      <c r="BD68" s="37"/>
      <c r="BE68" s="36"/>
      <c r="BF68" s="30"/>
    </row>
    <row r="69" spans="1:258">
      <c r="A69" s="120">
        <v>65</v>
      </c>
      <c r="B69" s="66" t="s">
        <v>74</v>
      </c>
      <c r="C69" s="67">
        <v>38</v>
      </c>
      <c r="D69" s="68" t="s">
        <v>75</v>
      </c>
      <c r="E69" s="117" t="s">
        <v>221</v>
      </c>
      <c r="F69" s="31">
        <f t="shared" si="8"/>
        <v>79</v>
      </c>
      <c r="G69" s="119"/>
      <c r="H69" s="75"/>
      <c r="I69" s="75"/>
      <c r="J69" s="118">
        <v>4</v>
      </c>
      <c r="K69" s="75"/>
      <c r="L69" s="75"/>
      <c r="M69" s="75"/>
      <c r="N69" s="138">
        <v>10</v>
      </c>
      <c r="O69" s="32">
        <v>7</v>
      </c>
      <c r="P69" s="112" t="s">
        <v>91</v>
      </c>
      <c r="Q69" s="75"/>
      <c r="R69" s="75"/>
      <c r="S69" s="75"/>
      <c r="T69" s="75"/>
      <c r="U69" s="70">
        <f t="shared" si="10"/>
        <v>103</v>
      </c>
      <c r="Y69" s="71">
        <v>103</v>
      </c>
      <c r="Z69" s="164"/>
      <c r="AA69" s="73"/>
      <c r="AD69" s="120">
        <v>11</v>
      </c>
      <c r="AE69" s="66" t="s">
        <v>74</v>
      </c>
      <c r="AF69" s="67">
        <v>7</v>
      </c>
      <c r="AG69" s="68" t="s">
        <v>75</v>
      </c>
      <c r="AH69" s="69" t="s">
        <v>163</v>
      </c>
      <c r="AI69" s="31">
        <f t="shared" si="9"/>
        <v>66</v>
      </c>
      <c r="AJ69" s="119"/>
      <c r="AK69" s="118"/>
      <c r="AL69" s="118"/>
      <c r="AM69" s="118">
        <v>4</v>
      </c>
      <c r="AQ69" s="137">
        <v>9</v>
      </c>
      <c r="AR69" s="32">
        <v>2</v>
      </c>
      <c r="AS69" s="111" t="s">
        <v>80</v>
      </c>
      <c r="AT69" s="32"/>
      <c r="AU69" s="32"/>
      <c r="AX69" s="70">
        <f t="shared" si="11"/>
        <v>35</v>
      </c>
      <c r="AY69" s="34"/>
      <c r="AZ69" s="35"/>
      <c r="BA69" s="34"/>
      <c r="BB69" s="71">
        <v>35</v>
      </c>
      <c r="BC69" s="159"/>
      <c r="BD69" s="37"/>
      <c r="BE69" s="36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</row>
    <row r="70" spans="1:258" s="75" customFormat="1" ht="11.25" customHeight="1">
      <c r="A70" s="120">
        <v>66</v>
      </c>
      <c r="B70" s="66" t="s">
        <v>74</v>
      </c>
      <c r="C70" s="67">
        <v>38</v>
      </c>
      <c r="D70" s="68" t="s">
        <v>75</v>
      </c>
      <c r="E70" s="117" t="s">
        <v>173</v>
      </c>
      <c r="F70" s="31">
        <f t="shared" si="8"/>
        <v>81</v>
      </c>
      <c r="G70" s="119"/>
      <c r="H70" s="118"/>
      <c r="I70" s="118"/>
      <c r="J70" s="118">
        <v>4</v>
      </c>
      <c r="K70" s="118"/>
      <c r="L70" s="118"/>
      <c r="M70" s="32"/>
      <c r="N70" s="139">
        <v>11</v>
      </c>
      <c r="O70" s="32">
        <v>1</v>
      </c>
      <c r="P70" s="110" t="s">
        <v>77</v>
      </c>
      <c r="S70" s="30"/>
      <c r="T70" s="30"/>
      <c r="U70" s="70">
        <f t="shared" si="10"/>
        <v>35</v>
      </c>
      <c r="V70" s="72"/>
      <c r="W70" s="72"/>
      <c r="X70" s="72"/>
      <c r="Y70" s="165">
        <v>35</v>
      </c>
      <c r="Z70" s="164"/>
      <c r="AA70" s="73"/>
      <c r="AB70" s="74"/>
      <c r="AD70" s="120">
        <v>12</v>
      </c>
      <c r="AE70" s="66" t="s">
        <v>74</v>
      </c>
      <c r="AF70" s="67">
        <v>8</v>
      </c>
      <c r="AG70" s="68" t="s">
        <v>75</v>
      </c>
      <c r="AH70" s="117" t="s">
        <v>215</v>
      </c>
      <c r="AI70" s="31">
        <f t="shared" si="9"/>
        <v>67</v>
      </c>
      <c r="AJ70" s="119"/>
      <c r="AK70" s="118"/>
      <c r="AL70" s="118"/>
      <c r="AM70" s="118">
        <v>4</v>
      </c>
      <c r="AN70" s="114"/>
      <c r="AO70" s="32"/>
      <c r="AP70" s="32"/>
      <c r="AQ70" s="137">
        <v>9</v>
      </c>
      <c r="AR70" s="32">
        <v>3</v>
      </c>
      <c r="AS70" s="108" t="s">
        <v>79</v>
      </c>
      <c r="AT70" s="113" t="s">
        <v>85</v>
      </c>
      <c r="AU70" s="32"/>
      <c r="AV70" s="30" t="s">
        <v>94</v>
      </c>
      <c r="AW70" s="30"/>
      <c r="AX70" s="70">
        <f t="shared" si="11"/>
        <v>134</v>
      </c>
      <c r="AY70" s="72"/>
      <c r="AZ70" s="72"/>
      <c r="BA70" s="72"/>
      <c r="BB70" s="165">
        <v>134</v>
      </c>
      <c r="BC70" s="159"/>
      <c r="BD70" s="37"/>
      <c r="BE70" s="36"/>
      <c r="BF70" s="30"/>
    </row>
    <row r="71" spans="1:258" s="75" customFormat="1" ht="12" customHeight="1">
      <c r="A71" s="120">
        <v>67</v>
      </c>
      <c r="B71" s="66" t="s">
        <v>74</v>
      </c>
      <c r="C71" s="67">
        <v>39</v>
      </c>
      <c r="D71" s="68" t="s">
        <v>75</v>
      </c>
      <c r="E71" s="117">
        <v>39</v>
      </c>
      <c r="F71" s="31">
        <f t="shared" si="8"/>
        <v>82</v>
      </c>
      <c r="G71" s="119"/>
      <c r="H71" s="118"/>
      <c r="I71" s="118"/>
      <c r="J71" s="118">
        <v>4</v>
      </c>
      <c r="K71" s="118"/>
      <c r="L71" s="118"/>
      <c r="M71" s="32"/>
      <c r="N71" s="139">
        <v>11</v>
      </c>
      <c r="O71" s="32">
        <v>2</v>
      </c>
      <c r="P71" s="110" t="s">
        <v>77</v>
      </c>
      <c r="Q71" s="112" t="s">
        <v>91</v>
      </c>
      <c r="R71" s="32"/>
      <c r="S71" s="30" t="s">
        <v>117</v>
      </c>
      <c r="T71" s="30"/>
      <c r="U71" s="70">
        <f t="shared" si="10"/>
        <v>45</v>
      </c>
      <c r="V71" s="72"/>
      <c r="W71" s="72"/>
      <c r="X71" s="160">
        <v>45</v>
      </c>
      <c r="Y71" s="162"/>
      <c r="Z71" s="164"/>
      <c r="AA71" s="73"/>
      <c r="AB71" s="74"/>
      <c r="AD71" s="120">
        <v>13</v>
      </c>
      <c r="AE71" s="66" t="s">
        <v>74</v>
      </c>
      <c r="AF71" s="67">
        <v>8</v>
      </c>
      <c r="AG71" s="68" t="s">
        <v>75</v>
      </c>
      <c r="AH71" s="117" t="s">
        <v>146</v>
      </c>
      <c r="AI71" s="31">
        <f t="shared" si="9"/>
        <v>68</v>
      </c>
      <c r="AJ71" s="119"/>
      <c r="AK71" s="118"/>
      <c r="AL71" s="118"/>
      <c r="AM71" s="118">
        <v>4</v>
      </c>
      <c r="AN71" s="114"/>
      <c r="AO71" s="32"/>
      <c r="AP71" s="32"/>
      <c r="AQ71" s="137">
        <v>9</v>
      </c>
      <c r="AR71" s="32">
        <v>4</v>
      </c>
      <c r="AS71" s="110" t="s">
        <v>77</v>
      </c>
      <c r="AT71" s="113" t="s">
        <v>85</v>
      </c>
      <c r="AU71" s="32"/>
      <c r="AV71" s="30"/>
      <c r="AW71" s="30"/>
      <c r="AX71" s="70">
        <f t="shared" si="11"/>
        <v>35</v>
      </c>
      <c r="AY71" s="72"/>
      <c r="AZ71" s="72"/>
      <c r="BA71" s="72"/>
      <c r="BB71" s="165">
        <v>35</v>
      </c>
      <c r="BC71" s="159"/>
      <c r="BD71" s="37"/>
      <c r="BE71" s="36"/>
      <c r="BF71" s="30"/>
    </row>
    <row r="72" spans="1:258" s="75" customFormat="1" ht="11.25" customHeight="1">
      <c r="A72" s="120">
        <v>68</v>
      </c>
      <c r="B72" s="66" t="s">
        <v>74</v>
      </c>
      <c r="C72" s="67">
        <v>40</v>
      </c>
      <c r="D72" s="68" t="s">
        <v>75</v>
      </c>
      <c r="E72" s="117">
        <v>40</v>
      </c>
      <c r="F72" s="31">
        <f t="shared" si="8"/>
        <v>83</v>
      </c>
      <c r="G72" s="119"/>
      <c r="H72" s="118"/>
      <c r="I72" s="118"/>
      <c r="J72" s="118">
        <v>4</v>
      </c>
      <c r="K72" s="118"/>
      <c r="L72" s="118"/>
      <c r="M72" s="32"/>
      <c r="N72" s="139">
        <v>11</v>
      </c>
      <c r="O72" s="32">
        <v>3</v>
      </c>
      <c r="P72" s="110" t="s">
        <v>77</v>
      </c>
      <c r="Q72" s="32"/>
      <c r="R72" s="32"/>
      <c r="S72" s="30" t="s">
        <v>119</v>
      </c>
      <c r="T72" s="30"/>
      <c r="U72" s="70">
        <f t="shared" si="10"/>
        <v>45</v>
      </c>
      <c r="V72" s="72"/>
      <c r="W72" s="72"/>
      <c r="X72" s="160">
        <v>45</v>
      </c>
      <c r="Y72" s="162"/>
      <c r="Z72" s="164"/>
      <c r="AA72" s="73"/>
      <c r="AB72" s="74"/>
      <c r="AD72" s="120">
        <v>14</v>
      </c>
      <c r="AE72" s="66" t="s">
        <v>74</v>
      </c>
      <c r="AF72" s="67">
        <v>9</v>
      </c>
      <c r="AG72" s="68" t="s">
        <v>75</v>
      </c>
      <c r="AH72" s="69">
        <v>9</v>
      </c>
      <c r="AI72" s="31">
        <f t="shared" si="9"/>
        <v>69</v>
      </c>
      <c r="AJ72" s="119"/>
      <c r="AK72" s="118"/>
      <c r="AL72" s="118"/>
      <c r="AM72" s="118">
        <v>4</v>
      </c>
      <c r="AN72" s="32"/>
      <c r="AO72" s="32"/>
      <c r="AP72" s="32"/>
      <c r="AQ72" s="137">
        <v>9</v>
      </c>
      <c r="AR72" s="32">
        <v>5</v>
      </c>
      <c r="AS72" s="108" t="s">
        <v>79</v>
      </c>
      <c r="AT72" s="111" t="s">
        <v>80</v>
      </c>
      <c r="AU72" s="32"/>
      <c r="AV72" s="30" t="s">
        <v>95</v>
      </c>
      <c r="AW72" s="30"/>
      <c r="AX72" s="70">
        <f t="shared" si="11"/>
        <v>105</v>
      </c>
      <c r="AY72" s="72"/>
      <c r="AZ72" s="72"/>
      <c r="BA72" s="72"/>
      <c r="BB72" s="165">
        <v>105</v>
      </c>
      <c r="BC72" s="159"/>
      <c r="BD72" s="37"/>
      <c r="BE72" s="36"/>
      <c r="BF72" s="30"/>
    </row>
    <row r="73" spans="1:258" s="75" customFormat="1" ht="11.25" customHeight="1">
      <c r="A73" s="120">
        <v>69</v>
      </c>
      <c r="B73" s="66" t="s">
        <v>74</v>
      </c>
      <c r="C73" s="67">
        <v>41</v>
      </c>
      <c r="D73" s="68" t="s">
        <v>75</v>
      </c>
      <c r="E73" s="117" t="s">
        <v>217</v>
      </c>
      <c r="F73" s="31">
        <f t="shared" si="8"/>
        <v>84</v>
      </c>
      <c r="G73" s="119"/>
      <c r="H73" s="118"/>
      <c r="I73" s="118"/>
      <c r="J73" s="118">
        <v>4</v>
      </c>
      <c r="K73" s="118"/>
      <c r="L73" s="118"/>
      <c r="M73" s="32"/>
      <c r="N73" s="139">
        <v>11</v>
      </c>
      <c r="O73" s="32">
        <v>4</v>
      </c>
      <c r="P73" s="109" t="s">
        <v>76</v>
      </c>
      <c r="Q73" s="112" t="s">
        <v>91</v>
      </c>
      <c r="S73" s="30" t="s">
        <v>117</v>
      </c>
      <c r="T73" s="30"/>
      <c r="U73" s="70">
        <f t="shared" si="10"/>
        <v>90</v>
      </c>
      <c r="V73" s="72"/>
      <c r="W73" s="72"/>
      <c r="X73" s="160">
        <v>90</v>
      </c>
      <c r="Y73" s="162"/>
      <c r="Z73" s="164"/>
      <c r="AA73" s="73"/>
      <c r="AB73" s="74"/>
      <c r="AD73" s="120">
        <v>36</v>
      </c>
      <c r="AE73" s="66" t="s">
        <v>74</v>
      </c>
      <c r="AF73" s="67">
        <v>23</v>
      </c>
      <c r="AG73" s="68" t="s">
        <v>75</v>
      </c>
      <c r="AH73" s="69">
        <v>23</v>
      </c>
      <c r="AI73" s="31">
        <f t="shared" si="9"/>
        <v>74</v>
      </c>
      <c r="AJ73" s="171"/>
      <c r="AK73" s="32"/>
      <c r="AL73" s="118"/>
      <c r="AM73" s="118">
        <v>4</v>
      </c>
      <c r="AN73" s="32"/>
      <c r="AO73" s="32"/>
      <c r="AP73" s="32"/>
      <c r="AQ73" s="138">
        <v>10</v>
      </c>
      <c r="AR73" s="32">
        <v>2</v>
      </c>
      <c r="AS73" s="110" t="s">
        <v>77</v>
      </c>
      <c r="AT73" s="112" t="s">
        <v>91</v>
      </c>
      <c r="AV73" s="30" t="s">
        <v>107</v>
      </c>
      <c r="AW73" s="30"/>
      <c r="AX73" s="70">
        <f t="shared" si="11"/>
        <v>250</v>
      </c>
      <c r="AY73" s="72"/>
      <c r="AZ73" s="72"/>
      <c r="BA73" s="72"/>
      <c r="BB73" s="165">
        <v>250</v>
      </c>
      <c r="BC73" s="159"/>
      <c r="BD73" s="37"/>
      <c r="BE73" s="36"/>
      <c r="BF73" s="30"/>
    </row>
    <row r="74" spans="1:258" s="75" customFormat="1" ht="11.25" customHeight="1">
      <c r="A74" s="120">
        <v>70</v>
      </c>
      <c r="B74" s="66" t="s">
        <v>74</v>
      </c>
      <c r="C74" s="67">
        <v>41</v>
      </c>
      <c r="D74" s="68" t="s">
        <v>75</v>
      </c>
      <c r="E74" s="117" t="s">
        <v>174</v>
      </c>
      <c r="F74" s="31">
        <f t="shared" si="8"/>
        <v>85</v>
      </c>
      <c r="G74" s="119"/>
      <c r="H74" s="118"/>
      <c r="I74" s="118"/>
      <c r="J74" s="118">
        <v>4</v>
      </c>
      <c r="K74" s="118"/>
      <c r="L74" s="118"/>
      <c r="M74" s="32"/>
      <c r="N74" s="139">
        <v>11</v>
      </c>
      <c r="O74" s="32">
        <v>5</v>
      </c>
      <c r="P74" s="109" t="s">
        <v>76</v>
      </c>
      <c r="Q74" s="32"/>
      <c r="R74" s="32"/>
      <c r="S74" s="30"/>
      <c r="T74" s="30"/>
      <c r="U74" s="70">
        <f t="shared" si="10"/>
        <v>45</v>
      </c>
      <c r="V74" s="72"/>
      <c r="W74" s="72"/>
      <c r="X74" s="158"/>
      <c r="Y74" s="160">
        <v>45</v>
      </c>
      <c r="Z74" s="164"/>
      <c r="AA74" s="73"/>
      <c r="AB74" s="74"/>
      <c r="AD74" s="120">
        <v>37</v>
      </c>
      <c r="AE74" s="66" t="s">
        <v>74</v>
      </c>
      <c r="AF74" s="67">
        <v>24</v>
      </c>
      <c r="AG74" s="68" t="s">
        <v>75</v>
      </c>
      <c r="AH74" s="117">
        <v>24</v>
      </c>
      <c r="AI74" s="31">
        <f t="shared" si="9"/>
        <v>75</v>
      </c>
      <c r="AJ74" s="119"/>
      <c r="AK74" s="118"/>
      <c r="AL74" s="118"/>
      <c r="AM74" s="118">
        <v>4</v>
      </c>
      <c r="AN74" s="118"/>
      <c r="AO74" s="118"/>
      <c r="AP74" s="32"/>
      <c r="AQ74" s="138">
        <v>10</v>
      </c>
      <c r="AR74" s="32">
        <v>3</v>
      </c>
      <c r="AS74" s="108" t="s">
        <v>79</v>
      </c>
      <c r="AT74" s="111" t="s">
        <v>80</v>
      </c>
      <c r="AU74" s="106" t="s">
        <v>83</v>
      </c>
      <c r="AV74" s="30" t="s">
        <v>108</v>
      </c>
      <c r="AW74" s="30"/>
      <c r="AX74" s="70">
        <f t="shared" si="11"/>
        <v>260</v>
      </c>
      <c r="AY74" s="72"/>
      <c r="AZ74" s="72"/>
      <c r="BA74" s="72"/>
      <c r="BB74" s="165">
        <v>260</v>
      </c>
      <c r="BC74" s="159"/>
      <c r="BD74" s="37"/>
      <c r="BE74" s="36"/>
      <c r="BF74" s="30"/>
    </row>
    <row r="75" spans="1:258" s="75" customFormat="1" ht="11.25" customHeight="1">
      <c r="A75" s="120">
        <v>71</v>
      </c>
      <c r="B75" s="66" t="s">
        <v>74</v>
      </c>
      <c r="C75" s="67">
        <v>42</v>
      </c>
      <c r="D75" s="68" t="s">
        <v>75</v>
      </c>
      <c r="E75" s="117" t="s">
        <v>229</v>
      </c>
      <c r="F75" s="31">
        <f t="shared" si="8"/>
        <v>86</v>
      </c>
      <c r="G75" s="119"/>
      <c r="H75" s="118"/>
      <c r="I75" s="118"/>
      <c r="J75" s="118">
        <v>4</v>
      </c>
      <c r="K75" s="118"/>
      <c r="L75" s="118"/>
      <c r="M75" s="32"/>
      <c r="N75" s="139">
        <v>11</v>
      </c>
      <c r="O75" s="32">
        <v>6</v>
      </c>
      <c r="P75" s="111" t="s">
        <v>80</v>
      </c>
      <c r="Q75" s="110" t="s">
        <v>77</v>
      </c>
      <c r="S75" s="30" t="s">
        <v>119</v>
      </c>
      <c r="T75" s="30"/>
      <c r="U75" s="70">
        <f t="shared" si="10"/>
        <v>45</v>
      </c>
      <c r="V75" s="72"/>
      <c r="W75" s="72"/>
      <c r="X75" s="158"/>
      <c r="Y75" s="160">
        <v>45</v>
      </c>
      <c r="Z75" s="164"/>
      <c r="AA75" s="73"/>
      <c r="AB75" s="74"/>
      <c r="AD75" s="120">
        <v>40</v>
      </c>
      <c r="AE75" s="66" t="s">
        <v>74</v>
      </c>
      <c r="AF75" s="67">
        <v>27</v>
      </c>
      <c r="AG75" s="68" t="s">
        <v>75</v>
      </c>
      <c r="AH75" s="117">
        <v>27</v>
      </c>
      <c r="AI75" s="31">
        <f t="shared" si="9"/>
        <v>76</v>
      </c>
      <c r="AJ75" s="119"/>
      <c r="AK75" s="118"/>
      <c r="AL75" s="118"/>
      <c r="AM75" s="118">
        <v>4</v>
      </c>
      <c r="AN75" s="118"/>
      <c r="AO75" s="118"/>
      <c r="AP75" s="32"/>
      <c r="AQ75" s="138">
        <v>10</v>
      </c>
      <c r="AR75" s="32">
        <v>4</v>
      </c>
      <c r="AS75" s="109" t="s">
        <v>76</v>
      </c>
      <c r="AT75" s="112" t="s">
        <v>91</v>
      </c>
      <c r="AU75" s="32"/>
      <c r="AV75" s="30" t="s">
        <v>112</v>
      </c>
      <c r="AW75" s="30"/>
      <c r="AX75" s="70">
        <f t="shared" si="11"/>
        <v>180</v>
      </c>
      <c r="AY75" s="72"/>
      <c r="AZ75" s="72"/>
      <c r="BA75" s="72"/>
      <c r="BB75" s="165">
        <v>180</v>
      </c>
      <c r="BC75" s="164"/>
      <c r="BD75" s="73"/>
      <c r="BE75" s="74"/>
      <c r="BF75" s="30"/>
    </row>
    <row r="76" spans="1:258">
      <c r="A76" s="120">
        <v>72</v>
      </c>
      <c r="B76" s="66" t="s">
        <v>74</v>
      </c>
      <c r="C76" s="67">
        <v>42</v>
      </c>
      <c r="D76" s="68" t="s">
        <v>75</v>
      </c>
      <c r="E76" s="117" t="s">
        <v>175</v>
      </c>
      <c r="F76" s="31">
        <f t="shared" si="8"/>
        <v>88</v>
      </c>
      <c r="G76" s="119"/>
      <c r="H76" s="118"/>
      <c r="I76" s="118"/>
      <c r="J76" s="118">
        <v>4</v>
      </c>
      <c r="N76" s="139">
        <v>11</v>
      </c>
      <c r="O76" s="32">
        <v>8</v>
      </c>
      <c r="P76" s="109" t="s">
        <v>76</v>
      </c>
      <c r="Q76" s="112" t="s">
        <v>91</v>
      </c>
      <c r="U76" s="70"/>
      <c r="V76" s="36"/>
      <c r="W76" s="53"/>
      <c r="X76" s="169"/>
      <c r="Y76" s="170"/>
      <c r="Z76" s="164"/>
      <c r="AA76" s="73"/>
      <c r="AD76" s="120">
        <v>41</v>
      </c>
      <c r="AE76" s="66" t="s">
        <v>74</v>
      </c>
      <c r="AF76" s="67">
        <v>28</v>
      </c>
      <c r="AG76" s="68" t="s">
        <v>75</v>
      </c>
      <c r="AH76" s="117">
        <v>28</v>
      </c>
      <c r="AI76" s="31">
        <f t="shared" si="9"/>
        <v>77</v>
      </c>
      <c r="AJ76" s="119"/>
      <c r="AK76" s="118"/>
      <c r="AL76" s="118"/>
      <c r="AM76" s="118">
        <v>4</v>
      </c>
      <c r="AN76" s="118"/>
      <c r="AO76" s="118"/>
      <c r="AQ76" s="138">
        <v>10</v>
      </c>
      <c r="AR76" s="32">
        <v>5</v>
      </c>
      <c r="AS76" s="108" t="s">
        <v>79</v>
      </c>
      <c r="AT76" s="32"/>
      <c r="AU76" s="32"/>
      <c r="AV76" s="30" t="s">
        <v>114</v>
      </c>
      <c r="AX76" s="70">
        <f t="shared" si="11"/>
        <v>145</v>
      </c>
      <c r="AY76" s="34"/>
      <c r="AZ76" s="35"/>
      <c r="BA76" s="34"/>
      <c r="BB76" s="71">
        <v>145</v>
      </c>
      <c r="BC76" s="164"/>
      <c r="BD76" s="73"/>
      <c r="BE76" s="74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</row>
    <row r="77" spans="1:258" s="75" customFormat="1" ht="11.25" customHeight="1">
      <c r="A77" s="120">
        <v>73</v>
      </c>
      <c r="B77" s="66" t="s">
        <v>74</v>
      </c>
      <c r="C77" s="67">
        <v>43</v>
      </c>
      <c r="D77" s="68" t="s">
        <v>75</v>
      </c>
      <c r="E77" s="117">
        <v>43</v>
      </c>
      <c r="F77" s="31">
        <f t="shared" si="8"/>
        <v>87</v>
      </c>
      <c r="G77" s="119"/>
      <c r="H77" s="118"/>
      <c r="I77" s="118"/>
      <c r="J77" s="118">
        <v>4</v>
      </c>
      <c r="K77" s="32"/>
      <c r="L77" s="32"/>
      <c r="M77" s="32"/>
      <c r="N77" s="139">
        <v>11</v>
      </c>
      <c r="O77" s="32">
        <v>7</v>
      </c>
      <c r="P77" s="110" t="s">
        <v>77</v>
      </c>
      <c r="Q77" s="112" t="s">
        <v>91</v>
      </c>
      <c r="R77" s="106" t="s">
        <v>83</v>
      </c>
      <c r="S77" s="30" t="s">
        <v>118</v>
      </c>
      <c r="T77" s="30"/>
      <c r="U77" s="70">
        <f t="shared" ref="U77:U83" si="12">SUM(V77:AB77)</f>
        <v>28</v>
      </c>
      <c r="V77" s="158"/>
      <c r="W77" s="158"/>
      <c r="X77" s="161">
        <v>1</v>
      </c>
      <c r="Y77" s="160">
        <v>27</v>
      </c>
      <c r="Z77" s="164"/>
      <c r="AA77" s="73"/>
      <c r="AB77" s="74"/>
      <c r="AD77" s="120">
        <v>64</v>
      </c>
      <c r="AE77" s="66" t="s">
        <v>74</v>
      </c>
      <c r="AF77" s="67">
        <v>38</v>
      </c>
      <c r="AG77" s="68" t="s">
        <v>75</v>
      </c>
      <c r="AH77" s="117" t="s">
        <v>216</v>
      </c>
      <c r="AI77" s="31">
        <f t="shared" si="9"/>
        <v>78</v>
      </c>
      <c r="AJ77" s="119"/>
      <c r="AK77" s="118"/>
      <c r="AL77" s="118"/>
      <c r="AM77" s="118">
        <v>4</v>
      </c>
      <c r="AN77" s="118"/>
      <c r="AO77" s="118"/>
      <c r="AP77" s="32"/>
      <c r="AQ77" s="138">
        <v>10</v>
      </c>
      <c r="AR77" s="32">
        <v>6</v>
      </c>
      <c r="AS77" s="111" t="s">
        <v>80</v>
      </c>
      <c r="AT77" s="112" t="s">
        <v>91</v>
      </c>
      <c r="AV77" s="30" t="s">
        <v>118</v>
      </c>
      <c r="AW77" s="30"/>
      <c r="AX77" s="70">
        <f t="shared" si="11"/>
        <v>35</v>
      </c>
      <c r="AY77" s="72"/>
      <c r="AZ77" s="72"/>
      <c r="BA77" s="72"/>
      <c r="BB77" s="165">
        <v>35</v>
      </c>
      <c r="BC77" s="164"/>
      <c r="BD77" s="73"/>
      <c r="BE77" s="74"/>
      <c r="BF77" s="30"/>
    </row>
    <row r="78" spans="1:258" s="75" customFormat="1" ht="11.25" customHeight="1">
      <c r="A78" s="120">
        <v>74</v>
      </c>
      <c r="B78" s="66" t="s">
        <v>74</v>
      </c>
      <c r="C78" s="67">
        <v>44</v>
      </c>
      <c r="D78" s="68" t="s">
        <v>75</v>
      </c>
      <c r="E78" s="117" t="s">
        <v>211</v>
      </c>
      <c r="F78" s="31">
        <f t="shared" si="8"/>
        <v>45</v>
      </c>
      <c r="G78" s="119"/>
      <c r="H78" s="32">
        <v>2</v>
      </c>
      <c r="I78" s="114"/>
      <c r="J78" s="118"/>
      <c r="K78" s="118"/>
      <c r="L78" s="118"/>
      <c r="M78" s="32"/>
      <c r="N78" s="130">
        <v>6</v>
      </c>
      <c r="O78" s="32">
        <v>5</v>
      </c>
      <c r="P78" s="111" t="s">
        <v>80</v>
      </c>
      <c r="Q78" s="110" t="s">
        <v>77</v>
      </c>
      <c r="R78" s="30"/>
      <c r="S78" s="30"/>
      <c r="T78" s="30"/>
      <c r="U78" s="70">
        <f t="shared" si="12"/>
        <v>38</v>
      </c>
      <c r="V78" s="72"/>
      <c r="W78" s="151">
        <v>38</v>
      </c>
      <c r="X78" s="158"/>
      <c r="Y78" s="158"/>
      <c r="Z78" s="159"/>
      <c r="AA78" s="73"/>
      <c r="AB78" s="74"/>
      <c r="AC78" s="30"/>
      <c r="AD78" s="120">
        <v>65</v>
      </c>
      <c r="AE78" s="66" t="s">
        <v>74</v>
      </c>
      <c r="AF78" s="67">
        <v>38</v>
      </c>
      <c r="AG78" s="68" t="s">
        <v>75</v>
      </c>
      <c r="AH78" s="117" t="s">
        <v>221</v>
      </c>
      <c r="AI78" s="31">
        <f t="shared" si="9"/>
        <v>79</v>
      </c>
      <c r="AJ78" s="119"/>
      <c r="AM78" s="118">
        <v>4</v>
      </c>
      <c r="AQ78" s="138">
        <v>10</v>
      </c>
      <c r="AR78" s="32">
        <v>7</v>
      </c>
      <c r="AS78" s="112" t="s">
        <v>91</v>
      </c>
      <c r="AX78" s="70">
        <f t="shared" si="11"/>
        <v>103</v>
      </c>
      <c r="AY78" s="72"/>
      <c r="AZ78" s="72"/>
      <c r="BA78" s="72"/>
      <c r="BB78" s="165">
        <v>103</v>
      </c>
      <c r="BC78" s="164"/>
      <c r="BD78" s="73"/>
      <c r="BE78" s="36"/>
      <c r="BF78" s="30"/>
    </row>
    <row r="79" spans="1:258" s="75" customFormat="1" ht="11.25" customHeight="1">
      <c r="A79" s="120">
        <v>75</v>
      </c>
      <c r="B79" s="66" t="s">
        <v>74</v>
      </c>
      <c r="C79" s="67">
        <v>44</v>
      </c>
      <c r="D79" s="68" t="s">
        <v>75</v>
      </c>
      <c r="E79" s="117" t="s">
        <v>182</v>
      </c>
      <c r="F79" s="31">
        <f t="shared" si="8"/>
        <v>61</v>
      </c>
      <c r="G79" s="119"/>
      <c r="H79" s="126"/>
      <c r="I79" s="118">
        <v>3</v>
      </c>
      <c r="J79" s="118"/>
      <c r="K79" s="118"/>
      <c r="L79" s="118"/>
      <c r="M79" s="32"/>
      <c r="N79" s="129">
        <v>8</v>
      </c>
      <c r="O79" s="32">
        <v>5</v>
      </c>
      <c r="P79" s="111" t="s">
        <v>80</v>
      </c>
      <c r="Q79" s="110" t="s">
        <v>77</v>
      </c>
      <c r="R79" s="30"/>
      <c r="S79" s="30" t="s">
        <v>103</v>
      </c>
      <c r="T79" s="30"/>
      <c r="U79" s="70">
        <f t="shared" si="12"/>
        <v>78</v>
      </c>
      <c r="V79" s="72"/>
      <c r="W79" s="162"/>
      <c r="X79" s="160">
        <v>78</v>
      </c>
      <c r="Y79" s="158"/>
      <c r="Z79" s="159"/>
      <c r="AA79" s="73"/>
      <c r="AB79" s="74"/>
      <c r="AD79" s="120">
        <v>66</v>
      </c>
      <c r="AE79" s="66" t="s">
        <v>74</v>
      </c>
      <c r="AF79" s="67">
        <v>38</v>
      </c>
      <c r="AG79" s="68" t="s">
        <v>75</v>
      </c>
      <c r="AH79" s="117" t="s">
        <v>173</v>
      </c>
      <c r="AI79" s="31">
        <f t="shared" si="9"/>
        <v>81</v>
      </c>
      <c r="AJ79" s="119"/>
      <c r="AK79" s="118"/>
      <c r="AL79" s="118"/>
      <c r="AM79" s="118">
        <v>4</v>
      </c>
      <c r="AN79" s="118"/>
      <c r="AO79" s="118"/>
      <c r="AP79" s="32"/>
      <c r="AQ79" s="139">
        <v>11</v>
      </c>
      <c r="AR79" s="32">
        <v>1</v>
      </c>
      <c r="AS79" s="110" t="s">
        <v>77</v>
      </c>
      <c r="AV79" s="30"/>
      <c r="AW79" s="30"/>
      <c r="AX79" s="70">
        <f t="shared" si="11"/>
        <v>35</v>
      </c>
      <c r="AY79" s="72"/>
      <c r="AZ79" s="72"/>
      <c r="BA79" s="72"/>
      <c r="BB79" s="165">
        <v>35</v>
      </c>
      <c r="BC79" s="164"/>
      <c r="BD79" s="73"/>
      <c r="BE79" s="74"/>
      <c r="BF79" s="30"/>
    </row>
    <row r="80" spans="1:258" s="75" customFormat="1">
      <c r="A80" s="120">
        <v>76</v>
      </c>
      <c r="B80" s="66" t="s">
        <v>74</v>
      </c>
      <c r="C80" s="67">
        <v>45</v>
      </c>
      <c r="D80" s="68" t="s">
        <v>75</v>
      </c>
      <c r="E80" s="30" t="s">
        <v>150</v>
      </c>
      <c r="F80" s="31">
        <f t="shared" si="8"/>
        <v>62</v>
      </c>
      <c r="G80" s="119"/>
      <c r="H80" s="126"/>
      <c r="I80" s="118">
        <v>3</v>
      </c>
      <c r="J80" s="118"/>
      <c r="K80" s="118"/>
      <c r="L80" s="118"/>
      <c r="M80" s="32"/>
      <c r="N80" s="129">
        <v>8</v>
      </c>
      <c r="O80" s="32">
        <v>6</v>
      </c>
      <c r="P80" s="108" t="s">
        <v>79</v>
      </c>
      <c r="Q80" s="112" t="s">
        <v>91</v>
      </c>
      <c r="R80" s="106" t="s">
        <v>83</v>
      </c>
      <c r="S80" s="30"/>
      <c r="T80" s="30"/>
      <c r="U80" s="70">
        <f t="shared" si="12"/>
        <v>38</v>
      </c>
      <c r="V80" s="72"/>
      <c r="W80" s="72"/>
      <c r="X80" s="160">
        <v>38</v>
      </c>
      <c r="Y80" s="159"/>
      <c r="Z80" s="159"/>
      <c r="AA80" s="37"/>
      <c r="AB80" s="36"/>
      <c r="AC80" s="30"/>
      <c r="AD80" s="120">
        <v>67</v>
      </c>
      <c r="AE80" s="66" t="s">
        <v>74</v>
      </c>
      <c r="AF80" s="67">
        <v>39</v>
      </c>
      <c r="AG80" s="68" t="s">
        <v>75</v>
      </c>
      <c r="AH80" s="117">
        <v>39</v>
      </c>
      <c r="AI80" s="31">
        <f t="shared" si="9"/>
        <v>82</v>
      </c>
      <c r="AJ80" s="119"/>
      <c r="AK80" s="118"/>
      <c r="AL80" s="118"/>
      <c r="AM80" s="118">
        <v>4</v>
      </c>
      <c r="AN80" s="118"/>
      <c r="AO80" s="118"/>
      <c r="AP80" s="32"/>
      <c r="AQ80" s="139">
        <v>11</v>
      </c>
      <c r="AR80" s="32">
        <v>2</v>
      </c>
      <c r="AS80" s="110" t="s">
        <v>77</v>
      </c>
      <c r="AT80" s="112" t="s">
        <v>91</v>
      </c>
      <c r="AU80" s="32"/>
      <c r="AV80" s="30" t="s">
        <v>117</v>
      </c>
      <c r="AW80" s="30"/>
      <c r="AX80" s="70">
        <f t="shared" si="11"/>
        <v>45</v>
      </c>
      <c r="AY80" s="72"/>
      <c r="AZ80" s="72"/>
      <c r="BA80" s="160">
        <v>45</v>
      </c>
      <c r="BB80" s="164"/>
      <c r="BC80" s="164"/>
      <c r="BD80" s="73"/>
      <c r="BE80" s="74"/>
      <c r="BF80" s="30"/>
    </row>
    <row r="81" spans="1:258" s="75" customFormat="1">
      <c r="A81" s="120">
        <v>77</v>
      </c>
      <c r="B81" s="66" t="s">
        <v>74</v>
      </c>
      <c r="C81" s="67">
        <v>45</v>
      </c>
      <c r="D81" s="68" t="s">
        <v>75</v>
      </c>
      <c r="E81" s="117" t="s">
        <v>212</v>
      </c>
      <c r="F81" s="31">
        <f t="shared" si="8"/>
        <v>63</v>
      </c>
      <c r="G81" s="119"/>
      <c r="H81" s="127"/>
      <c r="I81" s="118">
        <v>3</v>
      </c>
      <c r="J81" s="118"/>
      <c r="K81" s="118"/>
      <c r="L81" s="118"/>
      <c r="M81" s="32"/>
      <c r="N81" s="129">
        <v>8</v>
      </c>
      <c r="O81" s="32">
        <v>7</v>
      </c>
      <c r="P81" s="109" t="s">
        <v>76</v>
      </c>
      <c r="Q81" s="110" t="s">
        <v>77</v>
      </c>
      <c r="R81" s="30"/>
      <c r="S81" s="30"/>
      <c r="T81" s="30"/>
      <c r="U81" s="70">
        <f t="shared" si="12"/>
        <v>40</v>
      </c>
      <c r="V81" s="72"/>
      <c r="W81" s="72"/>
      <c r="X81" s="160">
        <v>40</v>
      </c>
      <c r="Y81" s="159"/>
      <c r="Z81" s="159"/>
      <c r="AA81" s="37"/>
      <c r="AB81" s="36"/>
      <c r="AC81" s="30"/>
      <c r="AD81" s="120">
        <v>68</v>
      </c>
      <c r="AE81" s="66" t="s">
        <v>74</v>
      </c>
      <c r="AF81" s="67">
        <v>40</v>
      </c>
      <c r="AG81" s="68" t="s">
        <v>75</v>
      </c>
      <c r="AH81" s="117">
        <v>40</v>
      </c>
      <c r="AI81" s="31">
        <f t="shared" si="9"/>
        <v>83</v>
      </c>
      <c r="AJ81" s="119"/>
      <c r="AK81" s="118"/>
      <c r="AL81" s="118"/>
      <c r="AM81" s="118">
        <v>4</v>
      </c>
      <c r="AN81" s="118"/>
      <c r="AO81" s="118"/>
      <c r="AP81" s="32"/>
      <c r="AQ81" s="139">
        <v>11</v>
      </c>
      <c r="AR81" s="32">
        <v>3</v>
      </c>
      <c r="AS81" s="110" t="s">
        <v>77</v>
      </c>
      <c r="AT81" s="32"/>
      <c r="AU81" s="32"/>
      <c r="AV81" s="30" t="s">
        <v>119</v>
      </c>
      <c r="AW81" s="30"/>
      <c r="AX81" s="70">
        <f t="shared" si="11"/>
        <v>45</v>
      </c>
      <c r="AY81" s="72"/>
      <c r="AZ81" s="72"/>
      <c r="BA81" s="160">
        <v>45</v>
      </c>
      <c r="BB81" s="164"/>
      <c r="BC81" s="164"/>
      <c r="BD81" s="73"/>
      <c r="BE81" s="74"/>
      <c r="BF81" s="30"/>
    </row>
    <row r="82" spans="1:258" s="75" customFormat="1" ht="11.25" customHeight="1">
      <c r="A82" s="120">
        <v>78</v>
      </c>
      <c r="B82" s="66" t="s">
        <v>74</v>
      </c>
      <c r="C82" s="67">
        <v>44</v>
      </c>
      <c r="D82" s="68" t="s">
        <v>75</v>
      </c>
      <c r="E82" s="117" t="s">
        <v>190</v>
      </c>
      <c r="F82" s="31">
        <f t="shared" si="8"/>
        <v>46</v>
      </c>
      <c r="G82" s="119"/>
      <c r="H82" s="32">
        <v>2</v>
      </c>
      <c r="I82" s="114"/>
      <c r="J82" s="118"/>
      <c r="K82" s="118"/>
      <c r="L82" s="118"/>
      <c r="M82" s="32"/>
      <c r="N82" s="130">
        <v>6</v>
      </c>
      <c r="O82" s="32">
        <v>6</v>
      </c>
      <c r="P82" s="109" t="s">
        <v>76</v>
      </c>
      <c r="Q82" s="110" t="s">
        <v>77</v>
      </c>
      <c r="R82" s="30"/>
      <c r="S82" s="30"/>
      <c r="T82" s="30"/>
      <c r="U82" s="70">
        <f t="shared" si="12"/>
        <v>40</v>
      </c>
      <c r="V82" s="72"/>
      <c r="W82" s="151">
        <v>40</v>
      </c>
      <c r="X82" s="158"/>
      <c r="Y82" s="158"/>
      <c r="Z82" s="159"/>
      <c r="AA82" s="37"/>
      <c r="AB82" s="74"/>
      <c r="AC82" s="30"/>
      <c r="AD82" s="120">
        <v>69</v>
      </c>
      <c r="AE82" s="66" t="s">
        <v>74</v>
      </c>
      <c r="AF82" s="67">
        <v>41</v>
      </c>
      <c r="AG82" s="68" t="s">
        <v>75</v>
      </c>
      <c r="AH82" s="117" t="s">
        <v>217</v>
      </c>
      <c r="AI82" s="31">
        <f t="shared" si="9"/>
        <v>84</v>
      </c>
      <c r="AJ82" s="119"/>
      <c r="AK82" s="118"/>
      <c r="AL82" s="118"/>
      <c r="AM82" s="118">
        <v>4</v>
      </c>
      <c r="AN82" s="118"/>
      <c r="AO82" s="118"/>
      <c r="AP82" s="32"/>
      <c r="AQ82" s="139">
        <v>11</v>
      </c>
      <c r="AR82" s="32">
        <v>4</v>
      </c>
      <c r="AS82" s="109" t="s">
        <v>76</v>
      </c>
      <c r="AT82" s="112" t="s">
        <v>91</v>
      </c>
      <c r="AV82" s="30" t="s">
        <v>117</v>
      </c>
      <c r="AW82" s="30"/>
      <c r="AX82" s="70">
        <f t="shared" si="11"/>
        <v>90</v>
      </c>
      <c r="AY82" s="72"/>
      <c r="AZ82" s="72"/>
      <c r="BA82" s="160">
        <v>90</v>
      </c>
      <c r="BB82" s="162"/>
      <c r="BC82" s="164"/>
      <c r="BD82" s="73"/>
      <c r="BE82" s="74"/>
      <c r="BF82" s="30"/>
    </row>
    <row r="83" spans="1:258" s="75" customFormat="1" ht="11.25" customHeight="1">
      <c r="A83" s="120">
        <v>79</v>
      </c>
      <c r="B83" s="66" t="s">
        <v>74</v>
      </c>
      <c r="C83" s="67">
        <v>45</v>
      </c>
      <c r="D83" s="68" t="s">
        <v>75</v>
      </c>
      <c r="E83" s="117" t="s">
        <v>151</v>
      </c>
      <c r="F83" s="31">
        <f t="shared" si="8"/>
        <v>47</v>
      </c>
      <c r="G83" s="119"/>
      <c r="H83" s="32">
        <v>2</v>
      </c>
      <c r="I83" s="118"/>
      <c r="J83" s="118"/>
      <c r="K83" s="118"/>
      <c r="L83" s="118"/>
      <c r="M83" s="32"/>
      <c r="N83" s="130">
        <v>6</v>
      </c>
      <c r="O83" s="32">
        <v>7</v>
      </c>
      <c r="P83" s="112" t="s">
        <v>91</v>
      </c>
      <c r="Q83" s="113" t="s">
        <v>85</v>
      </c>
      <c r="R83" s="30"/>
      <c r="S83" s="30" t="s">
        <v>104</v>
      </c>
      <c r="T83" s="30"/>
      <c r="U83" s="70">
        <f t="shared" si="12"/>
        <v>78</v>
      </c>
      <c r="V83" s="72"/>
      <c r="W83" s="151">
        <v>78</v>
      </c>
      <c r="X83" s="158"/>
      <c r="Y83" s="159"/>
      <c r="Z83" s="159"/>
      <c r="AA83" s="37"/>
      <c r="AB83" s="36"/>
      <c r="AC83" s="30"/>
      <c r="AD83" s="120">
        <v>70</v>
      </c>
      <c r="AE83" s="66" t="s">
        <v>74</v>
      </c>
      <c r="AF83" s="67">
        <v>41</v>
      </c>
      <c r="AG83" s="68" t="s">
        <v>75</v>
      </c>
      <c r="AH83" s="117" t="s">
        <v>174</v>
      </c>
      <c r="AI83" s="31">
        <f t="shared" si="9"/>
        <v>85</v>
      </c>
      <c r="AJ83" s="119"/>
      <c r="AK83" s="118"/>
      <c r="AL83" s="118"/>
      <c r="AM83" s="118">
        <v>4</v>
      </c>
      <c r="AN83" s="118"/>
      <c r="AO83" s="118"/>
      <c r="AP83" s="32"/>
      <c r="AQ83" s="139">
        <v>11</v>
      </c>
      <c r="AR83" s="32">
        <v>5</v>
      </c>
      <c r="AS83" s="109" t="s">
        <v>76</v>
      </c>
      <c r="AT83" s="32"/>
      <c r="AU83" s="32"/>
      <c r="AV83" s="30"/>
      <c r="AW83" s="30"/>
      <c r="AX83" s="70">
        <f t="shared" si="11"/>
        <v>45</v>
      </c>
      <c r="AY83" s="72"/>
      <c r="AZ83" s="72"/>
      <c r="BA83" s="158"/>
      <c r="BB83" s="172">
        <v>45</v>
      </c>
      <c r="BC83" s="164"/>
      <c r="BD83" s="73"/>
      <c r="BE83" s="74"/>
      <c r="BF83" s="30"/>
    </row>
    <row r="84" spans="1:258" s="75" customFormat="1">
      <c r="A84" s="120"/>
      <c r="B84" s="66"/>
      <c r="C84" s="67"/>
      <c r="D84" s="116" t="s">
        <v>75</v>
      </c>
      <c r="E84" s="117" t="s">
        <v>185</v>
      </c>
      <c r="F84" s="31"/>
      <c r="G84" s="171"/>
      <c r="H84" s="118"/>
      <c r="I84" s="118"/>
      <c r="J84" s="118"/>
      <c r="K84" s="118"/>
      <c r="L84" s="118"/>
      <c r="M84" s="32"/>
      <c r="N84" s="152">
        <v>2</v>
      </c>
      <c r="O84" s="32">
        <v>5</v>
      </c>
      <c r="P84" s="112" t="s">
        <v>91</v>
      </c>
      <c r="Q84" s="111" t="s">
        <v>80</v>
      </c>
      <c r="R84" s="30"/>
      <c r="S84" s="30" t="s">
        <v>191</v>
      </c>
      <c r="T84" s="30"/>
      <c r="U84" s="107">
        <v>35</v>
      </c>
      <c r="V84" s="72"/>
      <c r="W84" s="72"/>
      <c r="X84" s="72"/>
      <c r="Y84" s="158"/>
      <c r="Z84" s="159"/>
      <c r="AA84" s="37"/>
      <c r="AB84" s="36"/>
      <c r="AC84" s="30"/>
      <c r="AD84" s="120">
        <v>71</v>
      </c>
      <c r="AE84" s="66" t="s">
        <v>74</v>
      </c>
      <c r="AF84" s="67">
        <v>42</v>
      </c>
      <c r="AG84" s="68" t="s">
        <v>75</v>
      </c>
      <c r="AH84" s="117" t="s">
        <v>229</v>
      </c>
      <c r="AI84" s="31">
        <f t="shared" si="9"/>
        <v>86</v>
      </c>
      <c r="AJ84" s="119"/>
      <c r="AK84" s="118"/>
      <c r="AL84" s="118"/>
      <c r="AM84" s="118">
        <v>4</v>
      </c>
      <c r="AN84" s="118"/>
      <c r="AO84" s="118"/>
      <c r="AP84" s="32"/>
      <c r="AQ84" s="139">
        <v>11</v>
      </c>
      <c r="AR84" s="32">
        <v>6</v>
      </c>
      <c r="AS84" s="111" t="s">
        <v>80</v>
      </c>
      <c r="AT84" s="110" t="s">
        <v>77</v>
      </c>
      <c r="AV84" s="30" t="s">
        <v>119</v>
      </c>
      <c r="AW84" s="30"/>
      <c r="AX84" s="70">
        <f t="shared" si="11"/>
        <v>45</v>
      </c>
      <c r="AY84" s="72"/>
      <c r="AZ84" s="72"/>
      <c r="BA84" s="158"/>
      <c r="BB84" s="160">
        <v>45</v>
      </c>
      <c r="BC84" s="164"/>
      <c r="BD84" s="73"/>
      <c r="BE84" s="74"/>
      <c r="BF84" s="30"/>
    </row>
    <row r="85" spans="1:258">
      <c r="B85" s="66"/>
      <c r="C85" s="67"/>
      <c r="D85" s="116" t="s">
        <v>75</v>
      </c>
      <c r="E85" s="117" t="s">
        <v>186</v>
      </c>
      <c r="H85" s="118"/>
      <c r="I85" s="118"/>
      <c r="J85" s="118"/>
      <c r="K85" s="118"/>
      <c r="L85" s="118"/>
      <c r="N85" s="152">
        <v>2</v>
      </c>
      <c r="O85" s="77">
        <v>6</v>
      </c>
      <c r="P85" s="108" t="s">
        <v>79</v>
      </c>
      <c r="S85" s="30" t="s">
        <v>192</v>
      </c>
      <c r="U85" s="107">
        <v>20</v>
      </c>
      <c r="V85" s="72"/>
      <c r="W85" s="72"/>
      <c r="X85" s="72"/>
      <c r="Y85" s="158"/>
      <c r="Z85" s="159"/>
      <c r="AD85" s="120">
        <v>73</v>
      </c>
      <c r="AE85" s="66" t="s">
        <v>74</v>
      </c>
      <c r="AF85" s="67">
        <v>43</v>
      </c>
      <c r="AG85" s="68" t="s">
        <v>75</v>
      </c>
      <c r="AH85" s="117">
        <v>43</v>
      </c>
      <c r="AI85" s="31">
        <f t="shared" si="9"/>
        <v>87</v>
      </c>
      <c r="AJ85" s="119"/>
      <c r="AK85" s="118"/>
      <c r="AL85" s="118"/>
      <c r="AM85" s="118">
        <v>4</v>
      </c>
      <c r="AQ85" s="139">
        <v>11</v>
      </c>
      <c r="AR85" s="32">
        <v>7</v>
      </c>
      <c r="AS85" s="110" t="s">
        <v>77</v>
      </c>
      <c r="AT85" s="112" t="s">
        <v>91</v>
      </c>
      <c r="AU85" s="106" t="s">
        <v>83</v>
      </c>
      <c r="AV85" s="30" t="s">
        <v>118</v>
      </c>
      <c r="AX85" s="70">
        <f t="shared" si="11"/>
        <v>28</v>
      </c>
      <c r="AY85" s="158"/>
      <c r="AZ85" s="158"/>
      <c r="BA85" s="161">
        <v>1</v>
      </c>
      <c r="BB85" s="160">
        <v>27</v>
      </c>
      <c r="BC85" s="164"/>
      <c r="BD85" s="73"/>
      <c r="BE85" s="74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</row>
    <row r="86" spans="1:258">
      <c r="B86" s="66"/>
      <c r="C86" s="67"/>
      <c r="D86" s="116" t="s">
        <v>75</v>
      </c>
      <c r="E86" s="117" t="s">
        <v>187</v>
      </c>
      <c r="H86" s="118"/>
      <c r="I86" s="118"/>
      <c r="J86" s="118"/>
      <c r="K86" s="118"/>
      <c r="L86" s="118"/>
      <c r="N86" s="152">
        <v>2</v>
      </c>
      <c r="O86" s="32">
        <v>7</v>
      </c>
      <c r="P86" s="111" t="s">
        <v>80</v>
      </c>
      <c r="Q86" s="109" t="s">
        <v>76</v>
      </c>
      <c r="S86" s="30" t="s">
        <v>193</v>
      </c>
      <c r="U86" s="107">
        <v>35</v>
      </c>
      <c r="V86" s="77"/>
      <c r="W86" s="77"/>
      <c r="X86" s="72"/>
      <c r="Y86" s="158"/>
      <c r="Z86" s="159"/>
      <c r="AD86" s="120">
        <v>72</v>
      </c>
      <c r="AE86" s="66" t="s">
        <v>74</v>
      </c>
      <c r="AF86" s="67">
        <v>42</v>
      </c>
      <c r="AG86" s="68" t="s">
        <v>75</v>
      </c>
      <c r="AH86" s="117" t="s">
        <v>175</v>
      </c>
      <c r="AI86" s="31">
        <f t="shared" si="9"/>
        <v>88</v>
      </c>
      <c r="AJ86" s="119"/>
      <c r="AK86" s="118"/>
      <c r="AL86" s="118"/>
      <c r="AM86" s="118">
        <v>4</v>
      </c>
      <c r="AQ86" s="139">
        <v>11</v>
      </c>
      <c r="AR86" s="32">
        <v>8</v>
      </c>
      <c r="AS86" s="109" t="s">
        <v>76</v>
      </c>
      <c r="AT86" s="112" t="s">
        <v>91</v>
      </c>
      <c r="AX86" s="70"/>
      <c r="BA86" s="161"/>
      <c r="BB86" s="160"/>
      <c r="BC86" s="164"/>
      <c r="BD86" s="73"/>
      <c r="BE86" s="3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</row>
    <row r="87" spans="1:258">
      <c r="A87" s="30"/>
      <c r="B87" s="30"/>
      <c r="C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U87" s="30"/>
      <c r="V87" s="30"/>
      <c r="W87" s="30"/>
      <c r="X87" s="30"/>
      <c r="Z87" s="30"/>
      <c r="AA87" s="30"/>
      <c r="AB87" s="30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</row>
    <row r="88" spans="1:258">
      <c r="A88" s="30"/>
      <c r="B88" s="30"/>
      <c r="C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U88" s="30"/>
      <c r="V88" s="30"/>
      <c r="W88" s="30"/>
      <c r="X88" s="30"/>
      <c r="Z88" s="30"/>
      <c r="AA88" s="30"/>
      <c r="AB88" s="30"/>
    </row>
    <row r="89" spans="1:258">
      <c r="A89" s="30"/>
      <c r="B89" s="30"/>
      <c r="C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U89" s="30"/>
      <c r="V89" s="30"/>
      <c r="W89" s="30"/>
      <c r="X89" s="30"/>
      <c r="Z89" s="30"/>
      <c r="AA89" s="30"/>
      <c r="AB89" s="30"/>
    </row>
    <row r="90" spans="1:258">
      <c r="A90" s="30"/>
      <c r="B90" s="32"/>
      <c r="C90" s="32"/>
      <c r="D90" s="32"/>
      <c r="E90" s="32"/>
      <c r="F90" s="32"/>
      <c r="G90" s="32"/>
      <c r="H90" s="30"/>
      <c r="I90" s="30"/>
      <c r="J90" s="30"/>
      <c r="K90" s="30"/>
      <c r="L90" s="30"/>
      <c r="M90" s="30"/>
      <c r="N90" s="30"/>
      <c r="O90" s="30"/>
      <c r="U90" s="32"/>
      <c r="V90" s="32"/>
      <c r="W90" s="32"/>
      <c r="X90" s="32"/>
      <c r="Y90" s="32"/>
      <c r="Z90" s="32"/>
      <c r="AA90" s="30"/>
      <c r="AB90" s="30"/>
    </row>
    <row r="91" spans="1:258">
      <c r="A91" s="30"/>
      <c r="B91" s="32"/>
      <c r="C91" s="32"/>
      <c r="D91" s="32"/>
      <c r="E91" s="32"/>
      <c r="F91" s="32"/>
      <c r="G91" s="32"/>
      <c r="H91" s="30"/>
      <c r="I91" s="30"/>
      <c r="J91" s="30"/>
      <c r="K91" s="30"/>
      <c r="L91" s="30"/>
      <c r="M91" s="30"/>
      <c r="N91" s="30"/>
      <c r="O91" s="30"/>
      <c r="U91" s="32"/>
      <c r="V91" s="32"/>
      <c r="W91" s="32"/>
      <c r="X91" s="32"/>
      <c r="Y91" s="32"/>
      <c r="Z91" s="32"/>
      <c r="AA91" s="30"/>
      <c r="AB91" s="30"/>
    </row>
    <row r="92" spans="1:258">
      <c r="A92" s="30"/>
      <c r="B92" s="32"/>
      <c r="C92" s="32"/>
      <c r="D92" s="32"/>
      <c r="E92" s="32"/>
      <c r="F92" s="32"/>
      <c r="G92" s="32"/>
      <c r="H92" s="30"/>
      <c r="I92" s="30"/>
      <c r="J92" s="30"/>
      <c r="K92" s="30"/>
      <c r="L92" s="30"/>
      <c r="M92" s="30"/>
      <c r="N92" s="30"/>
      <c r="O92" s="30"/>
      <c r="U92" s="32"/>
      <c r="V92" s="32"/>
      <c r="W92" s="32"/>
      <c r="X92" s="32"/>
      <c r="Y92" s="32"/>
      <c r="Z92" s="32"/>
      <c r="AA92" s="30"/>
      <c r="AB92" s="30"/>
    </row>
    <row r="93" spans="1:258">
      <c r="A93" s="30"/>
      <c r="B93" s="32"/>
      <c r="C93" s="32"/>
      <c r="D93" s="32"/>
      <c r="E93" s="32"/>
      <c r="F93" s="32"/>
      <c r="G93" s="32"/>
      <c r="H93" s="30"/>
      <c r="I93" s="30"/>
      <c r="J93" s="30"/>
      <c r="K93" s="30"/>
      <c r="L93" s="30"/>
      <c r="M93" s="30"/>
      <c r="N93" s="30"/>
      <c r="O93" s="30"/>
      <c r="U93" s="32"/>
      <c r="V93" s="32"/>
      <c r="W93" s="32"/>
      <c r="X93" s="32"/>
      <c r="Y93" s="32"/>
      <c r="Z93" s="32"/>
      <c r="AA93" s="30"/>
      <c r="AB93" s="30"/>
    </row>
    <row r="94" spans="1:258">
      <c r="A94" s="30"/>
      <c r="B94" s="32"/>
      <c r="C94" s="32"/>
      <c r="D94" s="32"/>
      <c r="E94" s="32"/>
      <c r="F94" s="32"/>
      <c r="G94" s="32"/>
      <c r="H94" s="30"/>
      <c r="I94" s="30"/>
      <c r="J94" s="30"/>
      <c r="K94" s="30"/>
      <c r="L94" s="30"/>
      <c r="M94" s="30"/>
      <c r="N94" s="30"/>
      <c r="O94" s="30"/>
      <c r="U94" s="32"/>
      <c r="V94" s="32"/>
      <c r="W94" s="32"/>
      <c r="X94" s="32"/>
      <c r="Y94" s="32"/>
      <c r="Z94" s="32"/>
      <c r="AA94" s="30"/>
      <c r="AB94" s="30"/>
    </row>
    <row r="95" spans="1:258">
      <c r="A95" s="30"/>
      <c r="B95" s="32"/>
      <c r="C95" s="32"/>
      <c r="D95" s="32"/>
      <c r="E95" s="32"/>
      <c r="F95" s="32"/>
      <c r="G95" s="32"/>
      <c r="H95" s="30"/>
      <c r="I95" s="30"/>
      <c r="J95" s="30"/>
      <c r="K95" s="30"/>
      <c r="L95" s="30"/>
      <c r="M95" s="30"/>
      <c r="N95" s="30"/>
      <c r="O95" s="30"/>
      <c r="U95" s="32"/>
      <c r="V95" s="32"/>
      <c r="W95" s="32"/>
      <c r="X95" s="32"/>
      <c r="Y95" s="32"/>
      <c r="Z95" s="32"/>
      <c r="AA95" s="30"/>
      <c r="AB95" s="30"/>
    </row>
    <row r="96" spans="1:258">
      <c r="A96" s="30"/>
      <c r="B96" s="32"/>
      <c r="C96" s="32"/>
      <c r="D96" s="32"/>
      <c r="E96" s="32"/>
      <c r="F96" s="32"/>
      <c r="G96" s="32"/>
      <c r="H96" s="30"/>
      <c r="I96" s="30"/>
      <c r="J96" s="30"/>
      <c r="K96" s="30"/>
      <c r="L96" s="30"/>
      <c r="M96" s="30"/>
      <c r="N96" s="30"/>
      <c r="O96" s="30"/>
      <c r="U96" s="32"/>
      <c r="V96" s="32"/>
      <c r="W96" s="32"/>
      <c r="X96" s="32"/>
      <c r="Y96" s="32"/>
      <c r="Z96" s="32"/>
      <c r="AA96" s="30"/>
      <c r="AB96" s="30"/>
    </row>
    <row r="97" spans="1:28">
      <c r="A97" s="30"/>
      <c r="B97" s="32"/>
      <c r="C97" s="32"/>
      <c r="D97" s="32"/>
      <c r="E97" s="32"/>
      <c r="F97" s="32"/>
      <c r="G97" s="32"/>
      <c r="H97" s="30"/>
      <c r="I97" s="30"/>
      <c r="J97" s="30"/>
      <c r="K97" s="30"/>
      <c r="L97" s="30"/>
      <c r="M97" s="30"/>
      <c r="N97" s="30"/>
      <c r="O97" s="30"/>
      <c r="U97" s="32"/>
      <c r="V97" s="32"/>
      <c r="W97" s="32"/>
      <c r="X97" s="32"/>
      <c r="Y97" s="32"/>
      <c r="Z97" s="32"/>
      <c r="AA97" s="30"/>
      <c r="AB97" s="30"/>
    </row>
    <row r="98" spans="1:28">
      <c r="A98" s="30"/>
      <c r="B98" s="32"/>
      <c r="C98" s="32"/>
      <c r="D98" s="32"/>
      <c r="E98" s="32"/>
      <c r="F98" s="32"/>
      <c r="G98" s="32"/>
      <c r="H98" s="30"/>
      <c r="I98" s="30"/>
      <c r="J98" s="30"/>
      <c r="K98" s="30"/>
      <c r="L98" s="30"/>
      <c r="M98" s="30"/>
      <c r="N98" s="30"/>
      <c r="O98" s="30"/>
      <c r="U98" s="32"/>
      <c r="V98" s="32"/>
      <c r="W98" s="32"/>
      <c r="X98" s="32"/>
      <c r="Y98" s="32"/>
      <c r="Z98" s="32"/>
      <c r="AA98" s="30"/>
      <c r="AB98" s="30"/>
    </row>
    <row r="99" spans="1:28">
      <c r="A99" s="30"/>
      <c r="B99" s="32"/>
      <c r="C99" s="32"/>
      <c r="D99" s="32"/>
      <c r="E99" s="32"/>
      <c r="F99" s="32"/>
      <c r="G99" s="32"/>
      <c r="H99" s="30"/>
      <c r="I99" s="30"/>
      <c r="J99" s="30"/>
      <c r="K99" s="30"/>
      <c r="L99" s="30"/>
      <c r="M99" s="30"/>
      <c r="N99" s="30"/>
      <c r="O99" s="30"/>
      <c r="U99" s="32"/>
      <c r="V99" s="32"/>
      <c r="W99" s="32"/>
      <c r="X99" s="32"/>
      <c r="Y99" s="32"/>
      <c r="Z99" s="32"/>
      <c r="AA99" s="30"/>
      <c r="AB99" s="30"/>
    </row>
    <row r="100" spans="1:28">
      <c r="A100" s="30"/>
      <c r="B100" s="32"/>
      <c r="C100" s="32"/>
      <c r="D100" s="32"/>
      <c r="E100" s="32"/>
      <c r="F100" s="32"/>
      <c r="G100" s="32"/>
      <c r="H100" s="30"/>
      <c r="I100" s="30"/>
      <c r="J100" s="30"/>
      <c r="K100" s="30"/>
      <c r="L100" s="30"/>
      <c r="M100" s="30"/>
      <c r="N100" s="30"/>
      <c r="O100" s="30"/>
      <c r="U100" s="32"/>
      <c r="V100" s="32"/>
      <c r="W100" s="32"/>
      <c r="X100" s="32"/>
      <c r="Y100" s="32"/>
      <c r="Z100" s="32"/>
      <c r="AA100" s="30"/>
      <c r="AB100" s="30"/>
    </row>
    <row r="101" spans="1:28">
      <c r="A101" s="30"/>
      <c r="B101" s="32"/>
      <c r="C101" s="32"/>
      <c r="D101" s="32"/>
      <c r="E101" s="32"/>
      <c r="F101" s="32"/>
      <c r="G101" s="32"/>
      <c r="H101" s="30"/>
      <c r="I101" s="30"/>
      <c r="J101" s="30"/>
      <c r="K101" s="30"/>
      <c r="L101" s="30"/>
      <c r="M101" s="30"/>
      <c r="N101" s="30"/>
      <c r="O101" s="30"/>
      <c r="U101" s="32"/>
      <c r="V101" s="32"/>
      <c r="W101" s="32"/>
      <c r="X101" s="32"/>
      <c r="Y101" s="32"/>
      <c r="Z101" s="32"/>
      <c r="AA101" s="30"/>
      <c r="AB101" s="30"/>
    </row>
    <row r="102" spans="1:28">
      <c r="A102" s="30"/>
      <c r="B102" s="32"/>
      <c r="C102" s="32"/>
      <c r="D102" s="32"/>
      <c r="E102" s="32"/>
      <c r="F102" s="32"/>
      <c r="G102" s="32"/>
      <c r="H102" s="30"/>
      <c r="I102" s="30"/>
      <c r="J102" s="30"/>
      <c r="K102" s="30"/>
      <c r="L102" s="30"/>
      <c r="M102" s="30"/>
      <c r="N102" s="30"/>
      <c r="O102" s="30"/>
      <c r="U102" s="32"/>
      <c r="V102" s="32"/>
      <c r="W102" s="32"/>
      <c r="X102" s="32"/>
      <c r="Y102" s="32"/>
      <c r="Z102" s="32"/>
      <c r="AA102" s="30"/>
      <c r="AB102" s="30"/>
    </row>
    <row r="103" spans="1:28">
      <c r="A103" s="30"/>
      <c r="B103" s="32"/>
      <c r="C103" s="32"/>
      <c r="D103" s="32"/>
      <c r="E103" s="32"/>
      <c r="F103" s="32"/>
      <c r="G103" s="32"/>
      <c r="H103" s="30"/>
      <c r="I103" s="30"/>
      <c r="J103" s="30"/>
      <c r="K103" s="30"/>
      <c r="L103" s="30"/>
      <c r="M103" s="30"/>
      <c r="N103" s="30"/>
      <c r="O103" s="30"/>
      <c r="U103" s="32"/>
      <c r="V103" s="32"/>
      <c r="W103" s="32"/>
      <c r="X103" s="32"/>
      <c r="Y103" s="32"/>
      <c r="Z103" s="32"/>
      <c r="AA103" s="30"/>
      <c r="AB103" s="30"/>
    </row>
    <row r="104" spans="1:28">
      <c r="A104" s="30"/>
      <c r="B104" s="32"/>
      <c r="C104" s="32"/>
      <c r="D104" s="32"/>
      <c r="E104" s="32"/>
      <c r="F104" s="32"/>
      <c r="G104" s="32"/>
      <c r="H104" s="30"/>
      <c r="I104" s="30"/>
      <c r="J104" s="30"/>
      <c r="K104" s="30"/>
      <c r="L104" s="30"/>
      <c r="M104" s="30"/>
      <c r="N104" s="30"/>
      <c r="O104" s="30"/>
      <c r="U104" s="32"/>
      <c r="V104" s="32"/>
      <c r="W104" s="32"/>
      <c r="X104" s="32"/>
      <c r="Y104" s="32"/>
      <c r="Z104" s="32"/>
      <c r="AA104" s="30"/>
      <c r="AB104" s="30"/>
    </row>
    <row r="105" spans="1:28">
      <c r="A105" s="30"/>
      <c r="B105" s="32"/>
      <c r="C105" s="32"/>
      <c r="D105" s="32"/>
      <c r="E105" s="32"/>
      <c r="F105" s="32"/>
      <c r="G105" s="32"/>
      <c r="H105" s="30"/>
      <c r="I105" s="30"/>
      <c r="J105" s="30"/>
      <c r="K105" s="30"/>
      <c r="L105" s="30"/>
      <c r="M105" s="30"/>
      <c r="N105" s="30"/>
      <c r="O105" s="30"/>
      <c r="U105" s="32"/>
      <c r="V105" s="32"/>
      <c r="W105" s="32"/>
      <c r="X105" s="32"/>
      <c r="Y105" s="32"/>
      <c r="Z105" s="32"/>
      <c r="AA105" s="30"/>
      <c r="AB105" s="30"/>
    </row>
    <row r="106" spans="1:28">
      <c r="A106" s="30"/>
      <c r="B106" s="32"/>
      <c r="C106" s="32"/>
      <c r="D106" s="32"/>
      <c r="E106" s="32"/>
      <c r="F106" s="32"/>
      <c r="G106" s="32"/>
      <c r="H106" s="30"/>
      <c r="I106" s="30"/>
      <c r="J106" s="30"/>
      <c r="K106" s="30"/>
      <c r="L106" s="30"/>
      <c r="M106" s="30"/>
      <c r="N106" s="30"/>
      <c r="O106" s="30"/>
      <c r="U106" s="32"/>
      <c r="V106" s="32"/>
      <c r="W106" s="32"/>
      <c r="X106" s="32"/>
      <c r="Y106" s="32"/>
      <c r="Z106" s="32"/>
      <c r="AA106" s="30"/>
      <c r="AB106" s="30"/>
    </row>
    <row r="107" spans="1:28">
      <c r="A107" s="30"/>
      <c r="B107" s="32"/>
      <c r="C107" s="32"/>
      <c r="D107" s="32"/>
      <c r="E107" s="32"/>
      <c r="F107" s="32"/>
      <c r="G107" s="32"/>
      <c r="H107" s="30"/>
      <c r="I107" s="30"/>
      <c r="J107" s="30"/>
      <c r="K107" s="30"/>
      <c r="L107" s="30"/>
      <c r="M107" s="30"/>
      <c r="N107" s="30"/>
      <c r="O107" s="30"/>
      <c r="U107" s="32"/>
      <c r="V107" s="32"/>
      <c r="W107" s="32"/>
      <c r="X107" s="32"/>
      <c r="Y107" s="32"/>
      <c r="Z107" s="32"/>
      <c r="AA107" s="30"/>
      <c r="AB107" s="30"/>
    </row>
    <row r="108" spans="1:28">
      <c r="A108" s="30"/>
      <c r="B108" s="32"/>
      <c r="C108" s="32"/>
      <c r="D108" s="32"/>
      <c r="E108" s="32"/>
      <c r="F108" s="32"/>
      <c r="G108" s="32"/>
      <c r="H108" s="30"/>
      <c r="I108" s="30"/>
      <c r="J108" s="30"/>
      <c r="K108" s="30"/>
      <c r="L108" s="30"/>
      <c r="M108" s="30"/>
      <c r="N108" s="30"/>
      <c r="O108" s="30"/>
      <c r="U108" s="32"/>
      <c r="V108" s="32"/>
      <c r="W108" s="32"/>
      <c r="X108" s="32"/>
      <c r="Y108" s="32"/>
      <c r="Z108" s="32"/>
      <c r="AA108" s="30"/>
      <c r="AB108" s="30"/>
    </row>
    <row r="109" spans="1:28">
      <c r="A109" s="30"/>
      <c r="B109" s="32"/>
      <c r="C109" s="32"/>
      <c r="D109" s="32"/>
      <c r="E109" s="32"/>
      <c r="F109" s="32"/>
      <c r="G109" s="32"/>
      <c r="H109" s="30"/>
      <c r="I109" s="30"/>
      <c r="J109" s="30"/>
      <c r="K109" s="30"/>
      <c r="L109" s="30"/>
      <c r="M109" s="30"/>
      <c r="N109" s="30"/>
      <c r="O109" s="30"/>
      <c r="U109" s="32"/>
      <c r="V109" s="32"/>
      <c r="W109" s="32"/>
      <c r="X109" s="32"/>
      <c r="Y109" s="32"/>
      <c r="Z109" s="32"/>
      <c r="AA109" s="30"/>
      <c r="AB109" s="30"/>
    </row>
    <row r="110" spans="1:28">
      <c r="A110" s="30"/>
      <c r="B110" s="32"/>
      <c r="C110" s="32"/>
      <c r="D110" s="32"/>
      <c r="E110" s="32"/>
      <c r="F110" s="32"/>
      <c r="G110" s="32"/>
      <c r="H110" s="30"/>
      <c r="I110" s="30"/>
      <c r="J110" s="30"/>
      <c r="K110" s="30"/>
      <c r="L110" s="30"/>
      <c r="M110" s="30"/>
      <c r="N110" s="30"/>
      <c r="O110" s="30"/>
      <c r="U110" s="32"/>
      <c r="V110" s="32"/>
      <c r="W110" s="32"/>
      <c r="X110" s="32"/>
      <c r="Y110" s="32"/>
      <c r="Z110" s="32"/>
      <c r="AA110" s="30"/>
      <c r="AB110" s="30"/>
    </row>
    <row r="111" spans="1:28">
      <c r="B111" s="66"/>
      <c r="C111" s="67"/>
      <c r="D111" s="68"/>
      <c r="E111" s="69"/>
      <c r="U111" s="70"/>
    </row>
    <row r="112" spans="1:28">
      <c r="B112" s="66"/>
      <c r="C112" s="67"/>
      <c r="D112" s="68"/>
      <c r="E112" s="69"/>
      <c r="U112" s="70"/>
      <c r="W112" s="78"/>
      <c r="X112" s="79"/>
    </row>
    <row r="113" spans="1:58">
      <c r="B113" s="66"/>
      <c r="C113" s="67"/>
      <c r="D113" s="68"/>
      <c r="E113" s="69"/>
      <c r="F113" s="80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0"/>
      <c r="W113" s="81"/>
      <c r="Y113" s="75"/>
      <c r="AC113" s="75"/>
    </row>
    <row r="114" spans="1:58">
      <c r="B114" s="66"/>
      <c r="C114" s="67"/>
      <c r="D114" s="68"/>
      <c r="E114" s="69"/>
      <c r="P114" s="75"/>
      <c r="Q114" s="75"/>
      <c r="R114" s="75"/>
      <c r="S114" s="75"/>
      <c r="T114" s="75"/>
      <c r="U114" s="82"/>
      <c r="W114" s="81"/>
      <c r="X114" s="83"/>
      <c r="Y114" s="75"/>
      <c r="Z114" s="74"/>
      <c r="AA114" s="73"/>
      <c r="AB114" s="74"/>
      <c r="AC114" s="75"/>
    </row>
    <row r="115" spans="1:58">
      <c r="B115" s="66"/>
      <c r="C115" s="67"/>
      <c r="D115" s="68"/>
      <c r="E115" s="69"/>
      <c r="F115" s="80"/>
      <c r="U115" s="70"/>
    </row>
    <row r="116" spans="1:58">
      <c r="B116" s="66"/>
      <c r="C116" s="67"/>
      <c r="D116" s="68"/>
      <c r="E116" s="69"/>
      <c r="U116" s="70"/>
    </row>
    <row r="117" spans="1:58" s="75" customFormat="1" ht="12">
      <c r="A117" s="123"/>
      <c r="B117" s="66"/>
      <c r="C117" s="67"/>
      <c r="D117" s="68"/>
      <c r="E117" s="69"/>
      <c r="F117" s="31"/>
      <c r="G117" s="171"/>
      <c r="H117" s="32"/>
      <c r="I117" s="32"/>
      <c r="J117" s="32"/>
      <c r="K117" s="32"/>
      <c r="L117" s="32"/>
      <c r="M117" s="32"/>
      <c r="N117" s="32"/>
      <c r="O117" s="32"/>
      <c r="U117" s="70"/>
      <c r="V117" s="83"/>
      <c r="W117" s="81"/>
      <c r="X117" s="83"/>
      <c r="Z117" s="36"/>
      <c r="AA117" s="37"/>
      <c r="AB117" s="36"/>
      <c r="AC117" s="30"/>
      <c r="AD117" s="38"/>
      <c r="AE117" s="29"/>
      <c r="AF117" s="29"/>
      <c r="AG117" s="30"/>
      <c r="AH117" s="30"/>
      <c r="AI117" s="30"/>
      <c r="AJ117" s="31"/>
      <c r="AK117" s="171"/>
      <c r="AL117" s="32"/>
      <c r="AM117" s="32"/>
      <c r="AN117" s="32"/>
      <c r="AO117" s="32"/>
      <c r="AP117" s="32"/>
      <c r="AQ117" s="32"/>
      <c r="AR117" s="32"/>
      <c r="AS117" s="32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</row>
    <row r="118" spans="1:58">
      <c r="B118" s="66"/>
      <c r="C118" s="67"/>
      <c r="D118" s="68"/>
      <c r="E118" s="69"/>
      <c r="U118" s="70"/>
    </row>
    <row r="119" spans="1:58">
      <c r="B119" s="66"/>
      <c r="C119" s="67"/>
      <c r="D119" s="68"/>
      <c r="E119" s="69"/>
      <c r="U119" s="70"/>
    </row>
    <row r="120" spans="1:58">
      <c r="B120" s="66"/>
      <c r="C120" s="67"/>
      <c r="U120" s="70"/>
    </row>
    <row r="121" spans="1:58">
      <c r="B121" s="66"/>
      <c r="C121" s="67"/>
      <c r="D121" s="68"/>
      <c r="E121" s="68"/>
      <c r="G121" s="84"/>
      <c r="H121" s="85"/>
      <c r="I121" s="85"/>
      <c r="J121" s="85"/>
      <c r="K121" s="85"/>
      <c r="L121" s="85"/>
      <c r="M121" s="85"/>
      <c r="N121" s="85"/>
      <c r="O121" s="85"/>
      <c r="U121" s="70"/>
    </row>
    <row r="122" spans="1:58">
      <c r="C122" s="67"/>
      <c r="D122" s="68"/>
      <c r="E122" s="68"/>
      <c r="U122" s="70"/>
    </row>
    <row r="123" spans="1:58">
      <c r="B123" s="66"/>
      <c r="C123" s="67"/>
      <c r="D123" s="68"/>
      <c r="E123" s="68"/>
      <c r="U123" s="70"/>
    </row>
    <row r="124" spans="1:58">
      <c r="B124" s="66"/>
      <c r="C124" s="67"/>
      <c r="D124" s="68"/>
      <c r="E124" s="68"/>
      <c r="U124" s="70"/>
    </row>
    <row r="125" spans="1:58">
      <c r="B125" s="66"/>
      <c r="C125" s="67"/>
      <c r="D125" s="68"/>
      <c r="E125" s="68"/>
      <c r="U125" s="70"/>
    </row>
    <row r="126" spans="1:58">
      <c r="B126" s="66"/>
      <c r="C126" s="67"/>
      <c r="D126" s="68"/>
      <c r="E126" s="68"/>
      <c r="U126" s="70"/>
    </row>
    <row r="127" spans="1:58">
      <c r="B127" s="66"/>
      <c r="C127" s="67"/>
      <c r="D127" s="68"/>
      <c r="E127" s="68"/>
      <c r="U127" s="70"/>
    </row>
    <row r="128" spans="1:58">
      <c r="B128" s="66"/>
      <c r="C128" s="67"/>
      <c r="D128" s="68"/>
      <c r="E128" s="68"/>
      <c r="U128" s="70"/>
    </row>
    <row r="129" spans="3:21">
      <c r="C129" s="67"/>
      <c r="D129" s="68"/>
      <c r="E129" s="68"/>
      <c r="U129" s="70"/>
    </row>
    <row r="130" spans="3:21">
      <c r="C130" s="67"/>
      <c r="D130" s="68"/>
      <c r="E130" s="68"/>
      <c r="U130" s="70"/>
    </row>
    <row r="131" spans="3:21">
      <c r="C131" s="67"/>
      <c r="D131" s="68"/>
      <c r="E131" s="68"/>
      <c r="U131" s="70"/>
    </row>
    <row r="132" spans="3:21">
      <c r="C132" s="67"/>
      <c r="D132" s="68"/>
      <c r="E132" s="68"/>
      <c r="U132" s="70"/>
    </row>
    <row r="133" spans="3:21">
      <c r="C133" s="67"/>
      <c r="D133" s="68"/>
      <c r="E133" s="68"/>
      <c r="U133" s="70"/>
    </row>
    <row r="134" spans="3:21">
      <c r="D134" s="68"/>
      <c r="E134" s="68"/>
    </row>
    <row r="135" spans="3:21">
      <c r="D135" s="68"/>
      <c r="E135" s="68"/>
    </row>
    <row r="136" spans="3:21">
      <c r="D136" s="68"/>
      <c r="E136" s="68"/>
    </row>
    <row r="137" spans="3:21">
      <c r="D137" s="68"/>
      <c r="E137" s="68"/>
    </row>
  </sheetData>
  <sortState ref="AD5:BE72">
    <sortCondition ref="AQ5:AQ72"/>
    <sortCondition ref="AR5:AR72"/>
  </sortState>
  <mergeCells count="18">
    <mergeCell ref="AY1:BE1"/>
    <mergeCell ref="AS1:AU3"/>
    <mergeCell ref="AG2:AH2"/>
    <mergeCell ref="AJ2:AP2"/>
    <mergeCell ref="AQ2:AR2"/>
    <mergeCell ref="AE2:AF2"/>
    <mergeCell ref="V1:AB1"/>
    <mergeCell ref="AE1:AF1"/>
    <mergeCell ref="AG1:AH1"/>
    <mergeCell ref="AE3:AI4"/>
    <mergeCell ref="B3:F4"/>
    <mergeCell ref="B1:C1"/>
    <mergeCell ref="D1:E1"/>
    <mergeCell ref="P1:R3"/>
    <mergeCell ref="B2:C2"/>
    <mergeCell ref="D2:E2"/>
    <mergeCell ref="G2:M2"/>
    <mergeCell ref="N2:O2"/>
  </mergeCells>
  <printOptions gridLines="1"/>
  <pageMargins left="0.23622047244094491" right="0.15748031496062992" top="0.39370078740157483" bottom="0.39370078740157483" header="0.31496062992125984" footer="0.15748031496062992"/>
  <pageSetup paperSize="9" orientation="landscape" verticalDpi="0" r:id="rId1"/>
  <headerFooter>
    <oddFooter>&amp;CDruckdatum &amp;D&amp;R&amp;P -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OpenOffice.org/3.1$Linux OpenOffice.org_project/310m19$Build-9420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6</vt:i4>
      </vt:variant>
    </vt:vector>
  </HeadingPairs>
  <TitlesOfParts>
    <vt:vector size="17" baseType="lpstr">
      <vt:lpstr>Schnittstellenbel  Lüster-SUB-D</vt:lpstr>
      <vt:lpstr>Weichenanschl DCC4</vt:lpstr>
      <vt:lpstr>Signaltabelle</vt:lpstr>
      <vt:lpstr>Blockt+W</vt:lpstr>
      <vt:lpstr>Kabelq</vt:lpstr>
      <vt:lpstr>Gleisbildfarben</vt:lpstr>
      <vt:lpstr>Zughalt</vt:lpstr>
      <vt:lpstr>Tabelle2</vt:lpstr>
      <vt:lpstr>Blöcke alt.</vt:lpstr>
      <vt:lpstr>Tabelle4</vt:lpstr>
      <vt:lpstr>Tabelle1</vt:lpstr>
      <vt:lpstr>'Blöcke alt.'!Druckbereich</vt:lpstr>
      <vt:lpstr>'Blockt+W'!Druckbereich</vt:lpstr>
      <vt:lpstr>'Weichenanschl DCC4'!Druckbereich</vt:lpstr>
      <vt:lpstr>'Blöcke alt.'!Drucktitel</vt:lpstr>
      <vt:lpstr>'Blockt+W'!Drucktitel</vt:lpstr>
      <vt:lpstr>Print_Area_3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huk</dc:creator>
  <cp:lastModifiedBy>huk</cp:lastModifiedBy>
  <cp:revision>0</cp:revision>
  <cp:lastPrinted>2010-11-28T23:10:56Z</cp:lastPrinted>
  <dcterms:created xsi:type="dcterms:W3CDTF">2010-03-17T14:44:30Z</dcterms:created>
  <dcterms:modified xsi:type="dcterms:W3CDTF">2010-11-30T23:58:41Z</dcterms:modified>
</cp:coreProperties>
</file>